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bank-my.sharepoint.com/personal/kelly_caspers_usbank_com/Documents/Desktop/"/>
    </mc:Choice>
  </mc:AlternateContent>
  <xr:revisionPtr revIDLastSave="718" documentId="13_ncr:1_{840B4059-DA22-48C6-90C0-7C5B9C0A8316}" xr6:coauthVersionLast="47" xr6:coauthVersionMax="47" xr10:uidLastSave="{1A78E71D-4122-4ABF-9621-DE116340253F}"/>
  <bookViews>
    <workbookView xWindow="-110" yWindow="-110" windowWidth="19420" windowHeight="11500" firstSheet="1" activeTab="2" xr2:uid="{71BEAE73-C51F-4FE8-985C-360C632902A9}"/>
  </bookViews>
  <sheets>
    <sheet name="Earning Grid" sheetId="4" state="hidden" r:id="rId1"/>
    <sheet name="Leader Board" sheetId="5" r:id="rId2"/>
    <sheet name="2025 Card Sales Tracker" sheetId="1" r:id="rId3"/>
    <sheet name="Sales Summary" sheetId="3" state="hidden" r:id="rId4"/>
    <sheet name="Sheet1" sheetId="6" state="hidden" r:id="rId5"/>
    <sheet name="All Sales" sheetId="2" r:id="rId6"/>
  </sheets>
  <definedNames>
    <definedName name="_xlnm._FilterDatabase" localSheetId="2" hidden="1">'2025 Card Sales Tracker'!$A$2:$N$235</definedName>
    <definedName name="_xlnm._FilterDatabase" localSheetId="5" hidden="1">'All Sales'!$A$1:$I$405</definedName>
  </definedNames>
  <calcPr calcId="191029"/>
  <pivotCaches>
    <pivotCache cacheId="34" r:id="rId7"/>
    <pivotCache cacheId="35" r:id="rId8"/>
    <pivotCache cacheId="36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3" i="1"/>
  <c r="L3" i="1" s="1"/>
  <c r="J4" i="1"/>
  <c r="M4" i="1" s="1"/>
  <c r="J5" i="1"/>
  <c r="M5" i="1" s="1"/>
  <c r="J6" i="1"/>
  <c r="M6" i="1" s="1"/>
  <c r="J7" i="1"/>
  <c r="M7" i="1" s="1"/>
  <c r="J8" i="1"/>
  <c r="M8" i="1" s="1"/>
  <c r="J9" i="1"/>
  <c r="M9" i="1" s="1"/>
  <c r="J10" i="1"/>
  <c r="N10" i="1" s="1"/>
  <c r="J11" i="1"/>
  <c r="N11" i="1" s="1"/>
  <c r="J12" i="1"/>
  <c r="M12" i="1" s="1"/>
  <c r="J13" i="1"/>
  <c r="N13" i="1" s="1"/>
  <c r="J14" i="1"/>
  <c r="M14" i="1" s="1"/>
  <c r="J15" i="1"/>
  <c r="N15" i="1" s="1"/>
  <c r="J16" i="1"/>
  <c r="M16" i="1" s="1"/>
  <c r="J17" i="1"/>
  <c r="M17" i="1" s="1"/>
  <c r="J18" i="1"/>
  <c r="M18" i="1" s="1"/>
  <c r="J19" i="1"/>
  <c r="N19" i="1" s="1"/>
  <c r="J20" i="1"/>
  <c r="M20" i="1" s="1"/>
  <c r="J21" i="1"/>
  <c r="M21" i="1" s="1"/>
  <c r="J22" i="1"/>
  <c r="N22" i="1" s="1"/>
  <c r="J23" i="1"/>
  <c r="M23" i="1" s="1"/>
  <c r="J24" i="1"/>
  <c r="N24" i="1" s="1"/>
  <c r="J25" i="1"/>
  <c r="M25" i="1" s="1"/>
  <c r="J26" i="1"/>
  <c r="M26" i="1" s="1"/>
  <c r="J27" i="1"/>
  <c r="N27" i="1" s="1"/>
  <c r="J28" i="1"/>
  <c r="M28" i="1" s="1"/>
  <c r="J29" i="1"/>
  <c r="M29" i="1" s="1"/>
  <c r="J30" i="1"/>
  <c r="N30" i="1" s="1"/>
  <c r="J31" i="1"/>
  <c r="N31" i="1" s="1"/>
  <c r="J32" i="1"/>
  <c r="N32" i="1" s="1"/>
  <c r="J33" i="1"/>
  <c r="M33" i="1" s="1"/>
  <c r="J34" i="1"/>
  <c r="M34" i="1" s="1"/>
  <c r="J35" i="1"/>
  <c r="M35" i="1" s="1"/>
  <c r="J36" i="1"/>
  <c r="M36" i="1" s="1"/>
  <c r="J37" i="1"/>
  <c r="N37" i="1" s="1"/>
  <c r="J38" i="1"/>
  <c r="N38" i="1" s="1"/>
  <c r="J39" i="1"/>
  <c r="N39" i="1" s="1"/>
  <c r="J40" i="1"/>
  <c r="M40" i="1" s="1"/>
  <c r="J41" i="1"/>
  <c r="M41" i="1" s="1"/>
  <c r="J42" i="1"/>
  <c r="M42" i="1" s="1"/>
  <c r="J43" i="1"/>
  <c r="M43" i="1" s="1"/>
  <c r="J44" i="1"/>
  <c r="N44" i="1" s="1"/>
  <c r="J45" i="1"/>
  <c r="J46" i="1"/>
  <c r="M46" i="1" s="1"/>
  <c r="J47" i="1"/>
  <c r="M47" i="1" s="1"/>
  <c r="J48" i="1"/>
  <c r="M48" i="1" s="1"/>
  <c r="J49" i="1"/>
  <c r="N49" i="1" s="1"/>
  <c r="J50" i="1"/>
  <c r="M50" i="1" s="1"/>
  <c r="J51" i="1"/>
  <c r="M51" i="1" s="1"/>
  <c r="J52" i="1"/>
  <c r="N52" i="1" s="1"/>
  <c r="J53" i="1"/>
  <c r="N53" i="1" s="1"/>
  <c r="J54" i="1"/>
  <c r="N54" i="1" s="1"/>
  <c r="J55" i="1"/>
  <c r="M55" i="1" s="1"/>
  <c r="J56" i="1"/>
  <c r="M56" i="1" s="1"/>
  <c r="J57" i="1"/>
  <c r="M57" i="1" s="1"/>
  <c r="J58" i="1"/>
  <c r="M58" i="1" s="1"/>
  <c r="J59" i="1"/>
  <c r="M59" i="1" s="1"/>
  <c r="J60" i="1"/>
  <c r="M60" i="1" s="1"/>
  <c r="J61" i="1"/>
  <c r="N61" i="1" s="1"/>
  <c r="J62" i="1"/>
  <c r="M62" i="1" s="1"/>
  <c r="J63" i="1"/>
  <c r="M63" i="1" s="1"/>
  <c r="J64" i="1"/>
  <c r="M64" i="1" s="1"/>
  <c r="J65" i="1"/>
  <c r="M65" i="1" s="1"/>
  <c r="J66" i="1"/>
  <c r="M66" i="1" s="1"/>
  <c r="J67" i="1"/>
  <c r="M67" i="1" s="1"/>
  <c r="J68" i="1"/>
  <c r="M68" i="1" s="1"/>
  <c r="J69" i="1"/>
  <c r="M69" i="1" s="1"/>
  <c r="J70" i="1"/>
  <c r="N70" i="1" s="1"/>
  <c r="J71" i="1"/>
  <c r="M71" i="1" s="1"/>
  <c r="J72" i="1"/>
  <c r="N72" i="1" s="1"/>
  <c r="J73" i="1"/>
  <c r="M73" i="1" s="1"/>
  <c r="J74" i="1"/>
  <c r="M74" i="1" s="1"/>
  <c r="J75" i="1"/>
  <c r="M75" i="1" s="1"/>
  <c r="J76" i="1"/>
  <c r="N76" i="1" s="1"/>
  <c r="J77" i="1"/>
  <c r="M77" i="1" s="1"/>
  <c r="J78" i="1"/>
  <c r="N78" i="1" s="1"/>
  <c r="J79" i="1"/>
  <c r="N79" i="1" s="1"/>
  <c r="J80" i="1"/>
  <c r="N80" i="1" s="1"/>
  <c r="J81" i="1"/>
  <c r="N81" i="1" s="1"/>
  <c r="J82" i="1"/>
  <c r="M82" i="1" s="1"/>
  <c r="J83" i="1"/>
  <c r="M83" i="1" s="1"/>
  <c r="J84" i="1"/>
  <c r="M84" i="1" s="1"/>
  <c r="J85" i="1"/>
  <c r="M85" i="1" s="1"/>
  <c r="J86" i="1"/>
  <c r="M86" i="1" s="1"/>
  <c r="J87" i="1"/>
  <c r="N87" i="1" s="1"/>
  <c r="J88" i="1"/>
  <c r="M88" i="1" s="1"/>
  <c r="J89" i="1"/>
  <c r="M89" i="1" s="1"/>
  <c r="J90" i="1"/>
  <c r="M90" i="1" s="1"/>
  <c r="J91" i="1"/>
  <c r="N91" i="1" s="1"/>
  <c r="J92" i="1"/>
  <c r="N92" i="1" s="1"/>
  <c r="J93" i="1"/>
  <c r="M93" i="1" s="1"/>
  <c r="J94" i="1"/>
  <c r="N94" i="1" s="1"/>
  <c r="J95" i="1"/>
  <c r="M95" i="1" s="1"/>
  <c r="J96" i="1"/>
  <c r="M96" i="1" s="1"/>
  <c r="J97" i="1"/>
  <c r="N97" i="1" s="1"/>
  <c r="J98" i="1"/>
  <c r="N98" i="1" s="1"/>
  <c r="J99" i="1"/>
  <c r="N99" i="1" s="1"/>
  <c r="J100" i="1"/>
  <c r="M100" i="1" s="1"/>
  <c r="J101" i="1"/>
  <c r="N101" i="1" s="1"/>
  <c r="J102" i="1"/>
  <c r="M102" i="1" s="1"/>
  <c r="J103" i="1"/>
  <c r="M103" i="1" s="1"/>
  <c r="J104" i="1"/>
  <c r="M104" i="1" s="1"/>
  <c r="J105" i="1"/>
  <c r="M105" i="1" s="1"/>
  <c r="J106" i="1"/>
  <c r="M106" i="1" s="1"/>
  <c r="J107" i="1"/>
  <c r="N107" i="1" s="1"/>
  <c r="J108" i="1"/>
  <c r="N108" i="1" s="1"/>
  <c r="J109" i="1"/>
  <c r="M109" i="1" s="1"/>
  <c r="J110" i="1"/>
  <c r="N110" i="1" s="1"/>
  <c r="J111" i="1"/>
  <c r="M111" i="1" s="1"/>
  <c r="J112" i="1"/>
  <c r="N112" i="1" s="1"/>
  <c r="J113" i="1"/>
  <c r="N113" i="1" s="1"/>
  <c r="J114" i="1"/>
  <c r="N114" i="1" s="1"/>
  <c r="J115" i="1"/>
  <c r="N115" i="1" s="1"/>
  <c r="J116" i="1"/>
  <c r="N116" i="1" s="1"/>
  <c r="J117" i="1"/>
  <c r="M117" i="1" s="1"/>
  <c r="J118" i="1"/>
  <c r="N118" i="1" s="1"/>
  <c r="J119" i="1"/>
  <c r="M119" i="1" s="1"/>
  <c r="J120" i="1"/>
  <c r="N120" i="1" s="1"/>
  <c r="J121" i="1"/>
  <c r="M121" i="1" s="1"/>
  <c r="J122" i="1"/>
  <c r="N122" i="1" s="1"/>
  <c r="I71" i="3"/>
  <c r="I69" i="3"/>
  <c r="I70" i="3"/>
  <c r="I72" i="3"/>
  <c r="D56" i="2"/>
  <c r="D47" i="2"/>
  <c r="D46" i="2"/>
  <c r="D45" i="2"/>
  <c r="D44" i="2"/>
  <c r="D43" i="2"/>
  <c r="D42" i="2"/>
  <c r="D57" i="2"/>
  <c r="I66" i="3"/>
  <c r="I67" i="3"/>
  <c r="I68" i="3"/>
  <c r="J3" i="1"/>
  <c r="M3" i="1" s="1"/>
  <c r="I62" i="3"/>
  <c r="I63" i="3"/>
  <c r="I64" i="3"/>
  <c r="I65" i="3"/>
  <c r="C1" i="3"/>
  <c r="L1" i="1" l="1"/>
  <c r="B2" i="3"/>
  <c r="C2" i="3" s="1"/>
  <c r="M110" i="1"/>
  <c r="N119" i="1"/>
  <c r="M52" i="1"/>
  <c r="N46" i="1"/>
  <c r="N66" i="1"/>
  <c r="N47" i="1"/>
  <c r="M44" i="1"/>
  <c r="N43" i="1"/>
  <c r="N105" i="1"/>
  <c r="N6" i="1"/>
  <c r="N86" i="1"/>
  <c r="M27" i="1"/>
  <c r="N4" i="1"/>
  <c r="N111" i="1"/>
  <c r="M49" i="1"/>
  <c r="N69" i="1"/>
  <c r="M112" i="1"/>
  <c r="M10" i="1"/>
  <c r="N85" i="1"/>
  <c r="N84" i="1"/>
  <c r="M92" i="1"/>
  <c r="N28" i="1"/>
  <c r="M107" i="1"/>
  <c r="N51" i="1"/>
  <c r="N95" i="1"/>
  <c r="M115" i="1"/>
  <c r="M122" i="1"/>
  <c r="M54" i="1"/>
  <c r="M91" i="1"/>
  <c r="N96" i="1"/>
  <c r="M94" i="1"/>
  <c r="M76" i="1"/>
  <c r="M39" i="1"/>
  <c r="N117" i="1"/>
  <c r="N82" i="1"/>
  <c r="N17" i="1"/>
  <c r="M78" i="1"/>
  <c r="M22" i="1"/>
  <c r="M118" i="1"/>
  <c r="N3" i="1"/>
  <c r="M32" i="1"/>
  <c r="M24" i="1"/>
  <c r="M108" i="1"/>
  <c r="M81" i="1"/>
  <c r="M80" i="1"/>
  <c r="M72" i="1"/>
  <c r="M15" i="1"/>
  <c r="M114" i="1"/>
  <c r="M101" i="1"/>
  <c r="M13" i="1"/>
  <c r="M53" i="1"/>
  <c r="M99" i="1"/>
  <c r="M38" i="1"/>
  <c r="M31" i="1"/>
  <c r="M98" i="1"/>
  <c r="M87" i="1"/>
  <c r="M30" i="1"/>
  <c r="M97" i="1"/>
  <c r="M11" i="1"/>
  <c r="M113" i="1"/>
  <c r="M70" i="1"/>
  <c r="M61" i="1"/>
  <c r="M120" i="1"/>
  <c r="M116" i="1"/>
  <c r="M79" i="1"/>
  <c r="M19" i="1"/>
  <c r="M37" i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7" i="3"/>
  <c r="N57" i="1"/>
  <c r="N58" i="1"/>
  <c r="N59" i="1"/>
  <c r="N106" i="1"/>
  <c r="N83" i="1"/>
  <c r="N5" i="1"/>
  <c r="N35" i="1"/>
  <c r="N7" i="1"/>
  <c r="N60" i="1"/>
  <c r="N8" i="1"/>
  <c r="N36" i="1"/>
  <c r="N9" i="1"/>
  <c r="N62" i="1"/>
  <c r="N63" i="1"/>
  <c r="N12" i="1"/>
  <c r="N64" i="1"/>
  <c r="N14" i="1"/>
  <c r="N88" i="1"/>
  <c r="N89" i="1"/>
  <c r="N90" i="1"/>
  <c r="N16" i="1"/>
  <c r="N40" i="1"/>
  <c r="N41" i="1"/>
  <c r="N42" i="1"/>
  <c r="N109" i="1"/>
  <c r="N65" i="1"/>
  <c r="N18" i="1"/>
  <c r="N67" i="1"/>
  <c r="N68" i="1"/>
  <c r="N93" i="1"/>
  <c r="N20" i="1"/>
  <c r="N71" i="1"/>
  <c r="N100" i="1"/>
  <c r="N21" i="1"/>
  <c r="N23" i="1"/>
  <c r="N102" i="1"/>
  <c r="N73" i="1"/>
  <c r="N48" i="1"/>
  <c r="N25" i="1"/>
  <c r="N74" i="1"/>
  <c r="N75" i="1"/>
  <c r="N26" i="1"/>
  <c r="N50" i="1"/>
  <c r="N77" i="1"/>
  <c r="N29" i="1"/>
  <c r="N103" i="1"/>
  <c r="N104" i="1"/>
  <c r="N33" i="1"/>
  <c r="N34" i="1"/>
  <c r="N55" i="1"/>
  <c r="N121" i="1"/>
  <c r="N56" i="1"/>
  <c r="F254" i="2"/>
  <c r="F154" i="2"/>
  <c r="F171" i="2"/>
  <c r="F152" i="2"/>
  <c r="F177" i="2"/>
  <c r="F206" i="2"/>
  <c r="F158" i="2"/>
  <c r="F195" i="2"/>
  <c r="F226" i="2"/>
  <c r="F243" i="2"/>
  <c r="F258" i="2"/>
  <c r="F146" i="2"/>
  <c r="F166" i="2"/>
  <c r="F257" i="2"/>
  <c r="F163" i="2"/>
  <c r="F199" i="2"/>
  <c r="F233" i="2"/>
  <c r="F234" i="2"/>
  <c r="F262" i="2"/>
  <c r="F209" i="2"/>
  <c r="F213" i="2"/>
  <c r="F197" i="2"/>
  <c r="F181" i="2"/>
  <c r="F224" i="2"/>
  <c r="F184" i="2"/>
  <c r="F169" i="2"/>
  <c r="F207" i="2"/>
  <c r="F189" i="2"/>
  <c r="F240" i="2"/>
  <c r="F147" i="2"/>
  <c r="F245" i="2"/>
  <c r="F165" i="2"/>
  <c r="F182" i="2"/>
  <c r="F204" i="2"/>
  <c r="F174" i="2"/>
  <c r="F222" i="2"/>
  <c r="F167" i="2"/>
  <c r="F202" i="2"/>
  <c r="N45" i="1" l="1"/>
  <c r="M45" i="1"/>
</calcChain>
</file>

<file path=xl/sharedStrings.xml><?xml version="1.0" encoding="utf-8"?>
<sst xmlns="http://schemas.openxmlformats.org/spreadsheetml/2006/main" count="3119" uniqueCount="694">
  <si>
    <t>Last</t>
  </si>
  <si>
    <t>First</t>
  </si>
  <si>
    <t>Primary Player Position</t>
  </si>
  <si>
    <t>July Blitz Checkout?</t>
  </si>
  <si>
    <t>Akinyele</t>
  </si>
  <si>
    <t>Daniel</t>
  </si>
  <si>
    <t>Defensive Back</t>
  </si>
  <si>
    <t>Yes</t>
  </si>
  <si>
    <t>David</t>
  </si>
  <si>
    <t>WR/TE</t>
  </si>
  <si>
    <t>Anderson</t>
  </si>
  <si>
    <t>Piers</t>
  </si>
  <si>
    <t>Avedoy Lopez</t>
  </si>
  <si>
    <t>Luis</t>
  </si>
  <si>
    <t>Linebacker</t>
  </si>
  <si>
    <t>Bailey</t>
  </si>
  <si>
    <t>Xavier</t>
  </si>
  <si>
    <t>RB</t>
  </si>
  <si>
    <t>Bebo</t>
  </si>
  <si>
    <t>Ayden</t>
  </si>
  <si>
    <t>Berry II</t>
  </si>
  <si>
    <t>Jonathan</t>
  </si>
  <si>
    <t>Bissell</t>
  </si>
  <si>
    <t>Noah</t>
  </si>
  <si>
    <t>D-Line</t>
  </si>
  <si>
    <t>Bostic</t>
  </si>
  <si>
    <t>Antonio</t>
  </si>
  <si>
    <t>Cairo</t>
  </si>
  <si>
    <t>Brandon</t>
  </si>
  <si>
    <t>11,26</t>
  </si>
  <si>
    <t>Camara</t>
  </si>
  <si>
    <t>Zion</t>
  </si>
  <si>
    <t>Cannon</t>
  </si>
  <si>
    <t>Andre jr.</t>
  </si>
  <si>
    <t>Caskey</t>
  </si>
  <si>
    <t>Amari</t>
  </si>
  <si>
    <t>Caspers</t>
  </si>
  <si>
    <t>Dylan</t>
  </si>
  <si>
    <t>After-Bo</t>
  </si>
  <si>
    <t>Cisneros</t>
  </si>
  <si>
    <t>Emilio</t>
  </si>
  <si>
    <t>Ignacio</t>
  </si>
  <si>
    <t>Clark</t>
  </si>
  <si>
    <t>Isaiah</t>
  </si>
  <si>
    <t>Coleman</t>
  </si>
  <si>
    <t>Desmond</t>
  </si>
  <si>
    <t>confeld</t>
  </si>
  <si>
    <t>josh</t>
  </si>
  <si>
    <t>Coykendall</t>
  </si>
  <si>
    <t>Cooper</t>
  </si>
  <si>
    <t>Dalle</t>
  </si>
  <si>
    <t>Liam</t>
  </si>
  <si>
    <t>Wilmot</t>
  </si>
  <si>
    <t>Davis</t>
  </si>
  <si>
    <t>Jaylen</t>
  </si>
  <si>
    <t>Diano</t>
  </si>
  <si>
    <t>Mohamed</t>
  </si>
  <si>
    <t>Fischer</t>
  </si>
  <si>
    <t>Adrian</t>
  </si>
  <si>
    <t>Ford</t>
  </si>
  <si>
    <t>Amontae</t>
  </si>
  <si>
    <t>Givance</t>
  </si>
  <si>
    <t>Cordell</t>
  </si>
  <si>
    <t>21,32</t>
  </si>
  <si>
    <t>Gonzalez</t>
  </si>
  <si>
    <t>Jayden</t>
  </si>
  <si>
    <t>Greene</t>
  </si>
  <si>
    <t>Guiral</t>
  </si>
  <si>
    <t>Charles</t>
  </si>
  <si>
    <t>Harden</t>
  </si>
  <si>
    <t>Tjay</t>
  </si>
  <si>
    <t>Harris</t>
  </si>
  <si>
    <t>Oshay</t>
  </si>
  <si>
    <t>Hedman</t>
  </si>
  <si>
    <t>Jamison</t>
  </si>
  <si>
    <t>Hoes</t>
  </si>
  <si>
    <t>Caleb</t>
  </si>
  <si>
    <t>QB</t>
  </si>
  <si>
    <t>Ingram</t>
  </si>
  <si>
    <t>Andre</t>
  </si>
  <si>
    <t>Jacobson</t>
  </si>
  <si>
    <t>Collin</t>
  </si>
  <si>
    <t>Connor</t>
  </si>
  <si>
    <t>Johnson</t>
  </si>
  <si>
    <t>Lazarrick</t>
  </si>
  <si>
    <t>Lazarrius</t>
  </si>
  <si>
    <t>Ian</t>
  </si>
  <si>
    <t>Johnson III</t>
  </si>
  <si>
    <t>Walter</t>
  </si>
  <si>
    <t>Johnston</t>
  </si>
  <si>
    <t>Ben</t>
  </si>
  <si>
    <t>27, 23</t>
  </si>
  <si>
    <t>Will</t>
  </si>
  <si>
    <t>2, 24</t>
  </si>
  <si>
    <t>Joyner</t>
  </si>
  <si>
    <t>Mason</t>
  </si>
  <si>
    <t>Kato</t>
  </si>
  <si>
    <t>Drake</t>
  </si>
  <si>
    <t>Punter/Kicker</t>
  </si>
  <si>
    <t>Kellogg</t>
  </si>
  <si>
    <t>Javion</t>
  </si>
  <si>
    <t>Kephart</t>
  </si>
  <si>
    <t>Elijah</t>
  </si>
  <si>
    <t>Kirchner</t>
  </si>
  <si>
    <t>Knodel</t>
  </si>
  <si>
    <t>Brad</t>
  </si>
  <si>
    <t>Korchari</t>
  </si>
  <si>
    <t>Aiden</t>
  </si>
  <si>
    <t>O-Line</t>
  </si>
  <si>
    <t>Kuznia</t>
  </si>
  <si>
    <t>Jakub</t>
  </si>
  <si>
    <t>Laible</t>
  </si>
  <si>
    <t>Charlie</t>
  </si>
  <si>
    <t>LaLonde</t>
  </si>
  <si>
    <t>Oliver</t>
  </si>
  <si>
    <t>Larmie</t>
  </si>
  <si>
    <t>Otis</t>
  </si>
  <si>
    <t>Lee</t>
  </si>
  <si>
    <t>Takell</t>
  </si>
  <si>
    <t>Lindstrom Winkler</t>
  </si>
  <si>
    <t>August</t>
  </si>
  <si>
    <t>Long</t>
  </si>
  <si>
    <t>Loyd</t>
  </si>
  <si>
    <t>Tyshawn</t>
  </si>
  <si>
    <t>Lubin</t>
  </si>
  <si>
    <t>Jabari</t>
  </si>
  <si>
    <t>Magassouba</t>
  </si>
  <si>
    <t>Abdoulaye</t>
  </si>
  <si>
    <t>Mao</t>
  </si>
  <si>
    <t>Railan</t>
  </si>
  <si>
    <t>Mapp</t>
  </si>
  <si>
    <t>Kevon</t>
  </si>
  <si>
    <t>Marquez</t>
  </si>
  <si>
    <t>McCollum</t>
  </si>
  <si>
    <t>Mccoy</t>
  </si>
  <si>
    <t>Marshon</t>
  </si>
  <si>
    <t>McManamon</t>
  </si>
  <si>
    <t>Finn</t>
  </si>
  <si>
    <t>Merhy</t>
  </si>
  <si>
    <t>Nick</t>
  </si>
  <si>
    <t>Merritt</t>
  </si>
  <si>
    <t>Logan</t>
  </si>
  <si>
    <t>Moody</t>
  </si>
  <si>
    <t>Moore</t>
  </si>
  <si>
    <t>Tre</t>
  </si>
  <si>
    <t>Naranjo-rivera</t>
  </si>
  <si>
    <t>Nelson</t>
  </si>
  <si>
    <t>Jon</t>
  </si>
  <si>
    <t>Nevarez</t>
  </si>
  <si>
    <t>Angel</t>
  </si>
  <si>
    <t>Nyakundi</t>
  </si>
  <si>
    <t>After</t>
  </si>
  <si>
    <t>Otos</t>
  </si>
  <si>
    <t>Jackson</t>
  </si>
  <si>
    <t>Perkins</t>
  </si>
  <si>
    <t>Travon</t>
  </si>
  <si>
    <t>Peterson</t>
  </si>
  <si>
    <t>Wyatt</t>
  </si>
  <si>
    <t>Pettigrew</t>
  </si>
  <si>
    <t>Shy</t>
  </si>
  <si>
    <t>Pierson</t>
  </si>
  <si>
    <t>Josh</t>
  </si>
  <si>
    <t>Plenkov</t>
  </si>
  <si>
    <t>Matvei</t>
  </si>
  <si>
    <t>Pollen</t>
  </si>
  <si>
    <t>Jack</t>
  </si>
  <si>
    <t>Powell</t>
  </si>
  <si>
    <t>Maurice</t>
  </si>
  <si>
    <t>Radel</t>
  </si>
  <si>
    <t>Chase</t>
  </si>
  <si>
    <t>Rauton</t>
  </si>
  <si>
    <t>Koltan</t>
  </si>
  <si>
    <t>Trytan</t>
  </si>
  <si>
    <t>Roberts</t>
  </si>
  <si>
    <t>Victor</t>
  </si>
  <si>
    <t>Schutz</t>
  </si>
  <si>
    <t>Kaler</t>
  </si>
  <si>
    <t>Sebesta</t>
  </si>
  <si>
    <t>Emmett</t>
  </si>
  <si>
    <t>Shekey</t>
  </si>
  <si>
    <t>Kelvin</t>
  </si>
  <si>
    <t>Shelby</t>
  </si>
  <si>
    <t>Lyncoln</t>
  </si>
  <si>
    <t>Lyndon</t>
  </si>
  <si>
    <t>LySanias</t>
  </si>
  <si>
    <t>Simons</t>
  </si>
  <si>
    <t>Raiden</t>
  </si>
  <si>
    <t>Smiley Jr.</t>
  </si>
  <si>
    <t>Justin</t>
  </si>
  <si>
    <t>Smith</t>
  </si>
  <si>
    <t>Tyreese</t>
  </si>
  <si>
    <t>Spilde</t>
  </si>
  <si>
    <t>After?</t>
  </si>
  <si>
    <t>Stanley</t>
  </si>
  <si>
    <t>Swearegene</t>
  </si>
  <si>
    <t>Shawontez</t>
  </si>
  <si>
    <t>Thompson</t>
  </si>
  <si>
    <t>Dom</t>
  </si>
  <si>
    <t>Walker</t>
  </si>
  <si>
    <t>Edward</t>
  </si>
  <si>
    <t>Williams</t>
  </si>
  <si>
    <t>Brody</t>
  </si>
  <si>
    <t>Williamson</t>
  </si>
  <si>
    <t>Wleh</t>
  </si>
  <si>
    <t>Demetris</t>
  </si>
  <si>
    <t>Wolfson</t>
  </si>
  <si>
    <t>Drew</t>
  </si>
  <si>
    <t>Woodstrom</t>
  </si>
  <si>
    <t>James</t>
  </si>
  <si>
    <t>Woolever</t>
  </si>
  <si>
    <t>Keane</t>
  </si>
  <si>
    <t>Young</t>
  </si>
  <si>
    <t>Kenny</t>
  </si>
  <si>
    <t>Zabel</t>
  </si>
  <si>
    <t>Isaac</t>
  </si>
  <si>
    <t>Coach</t>
  </si>
  <si>
    <t>44, 101,102</t>
  </si>
  <si>
    <t>58,74,83</t>
  </si>
  <si>
    <t>63,64</t>
  </si>
  <si>
    <t>Player Name</t>
  </si>
  <si>
    <t>Class</t>
  </si>
  <si>
    <t>Item</t>
  </si>
  <si>
    <t>Quantity</t>
  </si>
  <si>
    <t>Method</t>
  </si>
  <si>
    <t>Total</t>
  </si>
  <si>
    <t>Ian Johnson</t>
  </si>
  <si>
    <t>Cash</t>
  </si>
  <si>
    <t>Donation</t>
  </si>
  <si>
    <t>29,87</t>
  </si>
  <si>
    <t>19,94</t>
  </si>
  <si>
    <t>31,67</t>
  </si>
  <si>
    <t>39,62</t>
  </si>
  <si>
    <t>Coach Chauncy</t>
  </si>
  <si>
    <t>Coach Vic</t>
  </si>
  <si>
    <t>Coach Groovy</t>
  </si>
  <si>
    <t>Coach Mark</t>
  </si>
  <si>
    <t>Coach Jay</t>
  </si>
  <si>
    <t>Date</t>
  </si>
  <si>
    <t>Club Card</t>
  </si>
  <si>
    <t>Charlie Pollen</t>
  </si>
  <si>
    <t>Josh Pierson</t>
  </si>
  <si>
    <t>Cooper Coykendall</t>
  </si>
  <si>
    <t>Isaac Zabel</t>
  </si>
  <si>
    <t>David Akinyele</t>
  </si>
  <si>
    <t>Caleb Hoes</t>
  </si>
  <si>
    <t>Oshay Harris</t>
  </si>
  <si>
    <t>Andre Naranjo-Rivera</t>
  </si>
  <si>
    <t>Drake Kato</t>
  </si>
  <si>
    <t>Jack Pollen</t>
  </si>
  <si>
    <t>Collin Jacobson</t>
  </si>
  <si>
    <t>Desmond Moody</t>
  </si>
  <si>
    <t>Kelvin Shekey</t>
  </si>
  <si>
    <t>Daniel Akinyele</t>
  </si>
  <si>
    <t>Emmett Sebesta</t>
  </si>
  <si>
    <t>Jayden Gonzalez</t>
  </si>
  <si>
    <t>Jake Kuznia</t>
  </si>
  <si>
    <t>Xavier Moore</t>
  </si>
  <si>
    <t>Matvei Plenkov</t>
  </si>
  <si>
    <t>Mason Joyner</t>
  </si>
  <si>
    <t>Coach Shep</t>
  </si>
  <si>
    <t>Brandon Cairo</t>
  </si>
  <si>
    <t>Wyatt Peterson</t>
  </si>
  <si>
    <t>Charlie Guiral</t>
  </si>
  <si>
    <t>Amontae Ford</t>
  </si>
  <si>
    <t>Noah Bissell</t>
  </si>
  <si>
    <t>Kevon Mapp</t>
  </si>
  <si>
    <t>Emilio Cisneros</t>
  </si>
  <si>
    <t>Brad Knodel</t>
  </si>
  <si>
    <t>Isaiah Clark</t>
  </si>
  <si>
    <t>Cooper Williamson</t>
  </si>
  <si>
    <t>Angel Nevarez</t>
  </si>
  <si>
    <t>Connor Jacobson</t>
  </si>
  <si>
    <t>Ben Johnston</t>
  </si>
  <si>
    <t>Will Johnston</t>
  </si>
  <si>
    <t>Square</t>
  </si>
  <si>
    <t>Molly Monahan</t>
  </si>
  <si>
    <t xml:space="preserve"> 1 x In-person sale (I have my card)</t>
  </si>
  <si>
    <t>Marshon McCoy</t>
  </si>
  <si>
    <t>Dedra Woodward</t>
  </si>
  <si>
    <t xml:space="preserve"> 1 x To be delivered (I need a card)</t>
  </si>
  <si>
    <t>Leah Davis</t>
  </si>
  <si>
    <t>James Woodstrom</t>
  </si>
  <si>
    <t>Ann-Marie Magee</t>
  </si>
  <si>
    <t>Gerald Shepherd</t>
  </si>
  <si>
    <t>William Wood</t>
  </si>
  <si>
    <t>Craig Snure</t>
  </si>
  <si>
    <t>Karla Rodrigues</t>
  </si>
  <si>
    <t>andy treno</t>
  </si>
  <si>
    <t>Lena Schraff</t>
  </si>
  <si>
    <t>Jon Nelson</t>
  </si>
  <si>
    <t>Bill Slack</t>
  </si>
  <si>
    <t>Charlie Specht</t>
  </si>
  <si>
    <t>Matthew Gale</t>
  </si>
  <si>
    <t>Jeremy Stetzer</t>
  </si>
  <si>
    <t>Kara Denfeld</t>
  </si>
  <si>
    <t>Emily Mann</t>
  </si>
  <si>
    <t>Xavier Bailey</t>
  </si>
  <si>
    <t>Raechel Bailey</t>
  </si>
  <si>
    <t>Rachel Hartland</t>
  </si>
  <si>
    <t>Victoria Hoger</t>
  </si>
  <si>
    <t>Leah Patrick</t>
  </si>
  <si>
    <t>Keane Woolever</t>
  </si>
  <si>
    <t>William Knaeble</t>
  </si>
  <si>
    <t>Karissa Kuhle</t>
  </si>
  <si>
    <t>Young, Justin</t>
  </si>
  <si>
    <t>Michael Voss</t>
  </si>
  <si>
    <t>Joel Schmieg</t>
  </si>
  <si>
    <t>Conor Klaers</t>
  </si>
  <si>
    <t>Desmond moody</t>
  </si>
  <si>
    <t>Mathias Rechtzigel</t>
  </si>
  <si>
    <t>Maurice Powell</t>
  </si>
  <si>
    <t>Dillon Jacobson</t>
  </si>
  <si>
    <t>Walter Johnson III</t>
  </si>
  <si>
    <t>Charlotte Pratt</t>
  </si>
  <si>
    <t>Jessica Busse</t>
  </si>
  <si>
    <t>Curtis Brophy</t>
  </si>
  <si>
    <t>Chelsea Kelly</t>
  </si>
  <si>
    <t>Almarely Guerrero sanchez</t>
  </si>
  <si>
    <t>Grace Litteken-Bornowski</t>
  </si>
  <si>
    <t>Taylor Lewis</t>
  </si>
  <si>
    <t>Robbie Soskin</t>
  </si>
  <si>
    <t>Shannon Lund</t>
  </si>
  <si>
    <t>SCOTT WISE</t>
  </si>
  <si>
    <t>Hannah Highstrom</t>
  </si>
  <si>
    <t>Casey Segner</t>
  </si>
  <si>
    <t>Christina  Farrell</t>
  </si>
  <si>
    <t>Paula Torrano</t>
  </si>
  <si>
    <t>Jake kuznia</t>
  </si>
  <si>
    <t>Jessica Nemer</t>
  </si>
  <si>
    <t>Hillis Byrnes</t>
  </si>
  <si>
    <t>Nate Evers</t>
  </si>
  <si>
    <t>Nick Merhy</t>
  </si>
  <si>
    <t>Christina Merhy</t>
  </si>
  <si>
    <t>Elizabeth Felt</t>
  </si>
  <si>
    <t>Emily Allen</t>
  </si>
  <si>
    <t>Cody Dirkx</t>
  </si>
  <si>
    <t>Piers Anderson</t>
  </si>
  <si>
    <t>Gayle Thomas</t>
  </si>
  <si>
    <t>Kelvin shekey</t>
  </si>
  <si>
    <t>Habbiena Gaye</t>
  </si>
  <si>
    <t>Dylan Caspers</t>
  </si>
  <si>
    <t>Betsy Anderson</t>
  </si>
  <si>
    <t>Home Daniels</t>
  </si>
  <si>
    <t>Gretchen Olson</t>
  </si>
  <si>
    <t>Melissa Mendes</t>
  </si>
  <si>
    <t>Drew Wolfson</t>
  </si>
  <si>
    <t>Ali Siddiqui</t>
  </si>
  <si>
    <t>Tia Davies</t>
  </si>
  <si>
    <t>Steph Swanson</t>
  </si>
  <si>
    <t>Luke Jacobson</t>
  </si>
  <si>
    <t>Angie Knodel</t>
  </si>
  <si>
    <t>Beth Lauzon</t>
  </si>
  <si>
    <t>Rebecca  Wright</t>
  </si>
  <si>
    <t>Ahren?</t>
  </si>
  <si>
    <t>Jon Bastian</t>
  </si>
  <si>
    <t>Jeffrey Kotnour</t>
  </si>
  <si>
    <t>Paul Berry</t>
  </si>
  <si>
    <t>Libby Johnson</t>
  </si>
  <si>
    <t>Michael Kern</t>
  </si>
  <si>
    <t>Kristine Anderson</t>
  </si>
  <si>
    <t>Kelly Caspers</t>
  </si>
  <si>
    <t>HEATHER WILLIAMSON</t>
  </si>
  <si>
    <t>Miia M</t>
  </si>
  <si>
    <t>Alan Wahlstrom</t>
  </si>
  <si>
    <t>Anna Mulfinger</t>
  </si>
  <si>
    <t>Robert Chet Peterson</t>
  </si>
  <si>
    <t>Sherry Amelse</t>
  </si>
  <si>
    <t>Brian Bozeman</t>
  </si>
  <si>
    <t>Melissa ADLER</t>
  </si>
  <si>
    <t>Scott Brown</t>
  </si>
  <si>
    <t>Jonathan Berry</t>
  </si>
  <si>
    <t>BRANDI NELSON</t>
  </si>
  <si>
    <t>Aiden Korchari</t>
  </si>
  <si>
    <t>Daniel Villarreal</t>
  </si>
  <si>
    <t>Shannen Bornsen</t>
  </si>
  <si>
    <t>Jonathon Wold</t>
  </si>
  <si>
    <t>Ivory Smith</t>
  </si>
  <si>
    <t>Gregg Mekler</t>
  </si>
  <si>
    <t>Ebony Shackelford</t>
  </si>
  <si>
    <t>Ebony Sampson</t>
  </si>
  <si>
    <t>Alicia D Crudup</t>
  </si>
  <si>
    <t>Joanna Koenig</t>
  </si>
  <si>
    <t>Paul F Hughes</t>
  </si>
  <si>
    <t>Elizabeth Appel</t>
  </si>
  <si>
    <t>Jim Carter</t>
  </si>
  <si>
    <t>Bisola A. Wald</t>
  </si>
  <si>
    <t>Xavier bailey</t>
  </si>
  <si>
    <t>Steve Strampe</t>
  </si>
  <si>
    <t>Karen Wall</t>
  </si>
  <si>
    <t>Scott Anderson</t>
  </si>
  <si>
    <t>Brittany Larson</t>
  </si>
  <si>
    <t>Jessica Sundell</t>
  </si>
  <si>
    <t>John Loheit</t>
  </si>
  <si>
    <t>Souratsavady Takerngpol</t>
  </si>
  <si>
    <t>Kimberly Behrens</t>
  </si>
  <si>
    <t>Anne Wagemaker</t>
  </si>
  <si>
    <t>Rachel Carlson</t>
  </si>
  <si>
    <t>Nate Shoemaker</t>
  </si>
  <si>
    <t>Lindsay Randall</t>
  </si>
  <si>
    <t>Jean Jordison</t>
  </si>
  <si>
    <t>Steven Caspers</t>
  </si>
  <si>
    <t>Douglas Boie</t>
  </si>
  <si>
    <t>Laura Norton</t>
  </si>
  <si>
    <t>natalie ulberg</t>
  </si>
  <si>
    <t>Julie Anderson</t>
  </si>
  <si>
    <t>Ronda Knutson</t>
  </si>
  <si>
    <t>Becky Hoes</t>
  </si>
  <si>
    <t>Cleve Nembhard</t>
  </si>
  <si>
    <t>Mohamed Diano</t>
  </si>
  <si>
    <t>Brandon Sokoloski</t>
  </si>
  <si>
    <t>Elizabeth Larsen</t>
  </si>
  <si>
    <t>TYLER BUETTNER</t>
  </si>
  <si>
    <t>caleb hoes</t>
  </si>
  <si>
    <t>matt darling</t>
  </si>
  <si>
    <t>Amanda Brandon</t>
  </si>
  <si>
    <t>Jamie Bonczyk</t>
  </si>
  <si>
    <t>Kelcie Hoes</t>
  </si>
  <si>
    <t>Matthew Mishek</t>
  </si>
  <si>
    <t>Oliver Lalonde</t>
  </si>
  <si>
    <t>Libby Sharp</t>
  </si>
  <si>
    <t>Kirk Anderson</t>
  </si>
  <si>
    <t>Heidi Hemmen</t>
  </si>
  <si>
    <t>Earl Reinhard</t>
  </si>
  <si>
    <t xml:space="preserve"> 1 x Sophomore Class</t>
  </si>
  <si>
    <t>Ignacio Cisneros</t>
  </si>
  <si>
    <t xml:space="preserve"> 1 x Senior Class</t>
  </si>
  <si>
    <t>Nicole Smith</t>
  </si>
  <si>
    <t>Celeste Saarinen</t>
  </si>
  <si>
    <t>Tom Matkovits</t>
  </si>
  <si>
    <t>Tom Runde</t>
  </si>
  <si>
    <t>Robert Johnston</t>
  </si>
  <si>
    <t>Chris Larsen</t>
  </si>
  <si>
    <t>Nicole Scheer</t>
  </si>
  <si>
    <t>Kelli Anderson</t>
  </si>
  <si>
    <t>Pericles Tortorelis</t>
  </si>
  <si>
    <t>Kevin Davis</t>
  </si>
  <si>
    <t>Haakon Rondestvedt</t>
  </si>
  <si>
    <t>Todd Overmoen</t>
  </si>
  <si>
    <t>Shawn Doherty</t>
  </si>
  <si>
    <t>maria chavez</t>
  </si>
  <si>
    <t>Abby Wolf</t>
  </si>
  <si>
    <t>Jake Coryell</t>
  </si>
  <si>
    <t>Siane Luzzi Chirpich</t>
  </si>
  <si>
    <t>Marshall Anderson</t>
  </si>
  <si>
    <t>Jerry Melnychuk</t>
  </si>
  <si>
    <t>Carly Myrdal</t>
  </si>
  <si>
    <t>Marie Fitzgerald Fitzgerald</t>
  </si>
  <si>
    <t>Lorraine Luger</t>
  </si>
  <si>
    <t>Aaron Osowski</t>
  </si>
  <si>
    <t>Cindy Vlasak</t>
  </si>
  <si>
    <t>Brenda  Cardona</t>
  </si>
  <si>
    <t>Charles Dungan</t>
  </si>
  <si>
    <t>Jessica McKenna</t>
  </si>
  <si>
    <t>Randy Chinn</t>
  </si>
  <si>
    <t>Maggie Boedigheimer</t>
  </si>
  <si>
    <t>Victoria Thor</t>
  </si>
  <si>
    <t>Scott Mickelson</t>
  </si>
  <si>
    <t>Trevor Stewart</t>
  </si>
  <si>
    <t>Diana Marianetti</t>
  </si>
  <si>
    <t>Mary Peterson</t>
  </si>
  <si>
    <t>Todd Messerli</t>
  </si>
  <si>
    <t>Angel Gorman</t>
  </si>
  <si>
    <t>Jack Cherry</t>
  </si>
  <si>
    <t>Chanel Yngve</t>
  </si>
  <si>
    <t>Joel Kreisel</t>
  </si>
  <si>
    <t>Madeline Schaak</t>
  </si>
  <si>
    <t>Jonathan Holtmeier</t>
  </si>
  <si>
    <t>Annie Gustafson</t>
  </si>
  <si>
    <t>Rachel Johnson</t>
  </si>
  <si>
    <t>Rachel Whipple</t>
  </si>
  <si>
    <t>Terry Harmonick</t>
  </si>
  <si>
    <t>Cole Johnson</t>
  </si>
  <si>
    <t>Bruce Neumann</t>
  </si>
  <si>
    <t>Robbi Weil</t>
  </si>
  <si>
    <t>Ali Mohamed</t>
  </si>
  <si>
    <t>Andrea Ruether</t>
  </si>
  <si>
    <t>Luke Slindee</t>
  </si>
  <si>
    <t>Tres Cossaboom</t>
  </si>
  <si>
    <t>Neil Kozlowicz</t>
  </si>
  <si>
    <t>Adrea Grocke</t>
  </si>
  <si>
    <t>Mitch Baker</t>
  </si>
  <si>
    <t>Louie Page</t>
  </si>
  <si>
    <t>Barb Brown</t>
  </si>
  <si>
    <t>Tyler Bren</t>
  </si>
  <si>
    <t>Sara Jessen</t>
  </si>
  <si>
    <t>James Swanson</t>
  </si>
  <si>
    <t>Andrew Moritz</t>
  </si>
  <si>
    <t>Rocky McCormick</t>
  </si>
  <si>
    <t>Marian Gagliardi</t>
  </si>
  <si>
    <t>Michael McNamee</t>
  </si>
  <si>
    <t>Brad Honey</t>
  </si>
  <si>
    <t>Amari Caskey</t>
  </si>
  <si>
    <t>Eric Pass</t>
  </si>
  <si>
    <t>Nancy Jaeckels</t>
  </si>
  <si>
    <t>Judd Lindvall</t>
  </si>
  <si>
    <t>McKinzie Hopkins</t>
  </si>
  <si>
    <t>Jon Glesener</t>
  </si>
  <si>
    <t>Edie Kalweit</t>
  </si>
  <si>
    <t>Aadra Kuseske</t>
  </si>
  <si>
    <t>Kyle Stark</t>
  </si>
  <si>
    <t>Andrew Manuele</t>
  </si>
  <si>
    <t>Mark Vagle</t>
  </si>
  <si>
    <t>Row Labels</t>
  </si>
  <si>
    <t>Grand Total</t>
  </si>
  <si>
    <t>Column Labels</t>
  </si>
  <si>
    <t>Total $</t>
  </si>
  <si>
    <t>$</t>
  </si>
  <si>
    <t>Total #</t>
  </si>
  <si>
    <t>#</t>
  </si>
  <si>
    <t>Card Bag #</t>
  </si>
  <si>
    <t>Cards Sold</t>
  </si>
  <si>
    <t>Charlie Laible</t>
  </si>
  <si>
    <t>Oliver LaLonde</t>
  </si>
  <si>
    <t>Otis Larmie</t>
  </si>
  <si>
    <t>Takell Lee</t>
  </si>
  <si>
    <t>August Lindstrom Winkler</t>
  </si>
  <si>
    <t>Mason Long</t>
  </si>
  <si>
    <t>Tyshawn Loyd</t>
  </si>
  <si>
    <t>Jabari Lubin</t>
  </si>
  <si>
    <t>Abdoulaye Magassouba</t>
  </si>
  <si>
    <t>Railan Mao</t>
  </si>
  <si>
    <t>Aiden Marquez</t>
  </si>
  <si>
    <t>Liam McCollum</t>
  </si>
  <si>
    <t>Marshon Mccoy</t>
  </si>
  <si>
    <t>Finn McManamon</t>
  </si>
  <si>
    <t>Logan Merritt</t>
  </si>
  <si>
    <t>Tre Moore</t>
  </si>
  <si>
    <t>Jayden Moore</t>
  </si>
  <si>
    <t>Andre Naranjo-rivera</t>
  </si>
  <si>
    <t>Brandon Nyakundi</t>
  </si>
  <si>
    <t>Travon Perkins</t>
  </si>
  <si>
    <t>Shy Pettigrew</t>
  </si>
  <si>
    <t>Chase Radel</t>
  </si>
  <si>
    <t>Koltan Rauton</t>
  </si>
  <si>
    <t>Trytan Rauton</t>
  </si>
  <si>
    <t>Victor Roberts</t>
  </si>
  <si>
    <t>Kaler Schutz</t>
  </si>
  <si>
    <t>Lyncoln Shelby</t>
  </si>
  <si>
    <t>Lyndon Shelby</t>
  </si>
  <si>
    <t>LySanias Shelby</t>
  </si>
  <si>
    <t>Raiden Simons</t>
  </si>
  <si>
    <t>Justin Smiley Jr.</t>
  </si>
  <si>
    <t>Tyreese Smith</t>
  </si>
  <si>
    <t>Ben Spilde</t>
  </si>
  <si>
    <t>Jayden Stanley</t>
  </si>
  <si>
    <t>Shawontez Swearegene</t>
  </si>
  <si>
    <t>Dom Thompson</t>
  </si>
  <si>
    <t>Edward Walker</t>
  </si>
  <si>
    <t>Brody Williams</t>
  </si>
  <si>
    <t>Ayden Williams</t>
  </si>
  <si>
    <t>Demetris Wleh</t>
  </si>
  <si>
    <t>Kenny Young</t>
  </si>
  <si>
    <t xml:space="preserve">Coach Vic </t>
  </si>
  <si>
    <t xml:space="preserve">Coach Groovy </t>
  </si>
  <si>
    <t xml:space="preserve">Coach Mark </t>
  </si>
  <si>
    <t xml:space="preserve">Coach Jay </t>
  </si>
  <si>
    <t>Search</t>
  </si>
  <si>
    <t>Luis Avedoy Lopez</t>
  </si>
  <si>
    <t>Ayden Bebo</t>
  </si>
  <si>
    <t>Antonio Bostic</t>
  </si>
  <si>
    <t>Zion Camara</t>
  </si>
  <si>
    <t>Desmond Coleman</t>
  </si>
  <si>
    <t>josh confeld</t>
  </si>
  <si>
    <t>Liam Dalle</t>
  </si>
  <si>
    <t>Wilmot David</t>
  </si>
  <si>
    <t>Jaylen Davis</t>
  </si>
  <si>
    <t>Adrian Fischer</t>
  </si>
  <si>
    <t>Cordell Givance</t>
  </si>
  <si>
    <t>Xavier Greene</t>
  </si>
  <si>
    <t>Jamison Hedman</t>
  </si>
  <si>
    <t>Andre Ingram</t>
  </si>
  <si>
    <t>Lazarrick Johnson</t>
  </si>
  <si>
    <t>Lazarrius Johnson</t>
  </si>
  <si>
    <t>Javion Kellogg</t>
  </si>
  <si>
    <t>Elijah Kephart</t>
  </si>
  <si>
    <t>Dylan Kirchner</t>
  </si>
  <si>
    <t>Jennifer Trujillo</t>
  </si>
  <si>
    <t>Patricia J Hartfiel</t>
  </si>
  <si>
    <t>Patricia Hartfiel</t>
  </si>
  <si>
    <t>Sherita Hardy</t>
  </si>
  <si>
    <t>Sheila Lichty</t>
  </si>
  <si>
    <t>Steve Nguyen</t>
  </si>
  <si>
    <t>Traci Morelli</t>
  </si>
  <si>
    <t>Tiara Goldsby</t>
  </si>
  <si>
    <t>Marsha Stowe</t>
  </si>
  <si>
    <t>Player Fee</t>
  </si>
  <si>
    <t>Your Earnings</t>
  </si>
  <si>
    <t>Details</t>
  </si>
  <si>
    <t>0-14</t>
  </si>
  <si>
    <t>Waived</t>
  </si>
  <si>
    <t>16+</t>
  </si>
  <si>
    <t>$5/card sold</t>
  </si>
  <si>
    <t>$5/card sold + $50 kicker</t>
  </si>
  <si>
    <t>$5/card sold + 2x $50 kicker</t>
  </si>
  <si>
    <t>$5/card sold + 3x $50 kicker</t>
  </si>
  <si>
    <t>Pop-Up</t>
  </si>
  <si>
    <t>Nathan Earley</t>
  </si>
  <si>
    <t>Maria Hawes</t>
  </si>
  <si>
    <t>Stephanie Johns</t>
  </si>
  <si>
    <t>Sarah Srep</t>
  </si>
  <si>
    <t>Bopharl Pen</t>
  </si>
  <si>
    <t>Tina Segelstrom</t>
  </si>
  <si>
    <t>Shoua Harvey</t>
  </si>
  <si>
    <t>Finnegan Reardon-Mann</t>
  </si>
  <si>
    <t>Sam Walker</t>
  </si>
  <si>
    <t>Milton Un</t>
  </si>
  <si>
    <t>Emily Pyne</t>
  </si>
  <si>
    <t>Alex Oertli</t>
  </si>
  <si>
    <t>Jennifer Rajkumar</t>
  </si>
  <si>
    <t>Alonzo Spence</t>
  </si>
  <si>
    <t>Molly Moseley</t>
  </si>
  <si>
    <t>Britney Vervinck</t>
  </si>
  <si>
    <t>Jinnie Hall</t>
  </si>
  <si>
    <t>Michelle Clark</t>
  </si>
  <si>
    <t>Drake Okumura</t>
  </si>
  <si>
    <t>Customer Name</t>
  </si>
  <si>
    <t>Delivery Method</t>
  </si>
  <si>
    <t>Blitz Week</t>
  </si>
  <si>
    <t>2025 Season Player Fee</t>
  </si>
  <si>
    <t>Ashley Harris</t>
  </si>
  <si>
    <t>1 x In-person sale (I have my card)</t>
  </si>
  <si>
    <t>Venmo</t>
  </si>
  <si>
    <t>Andre Cannon</t>
  </si>
  <si>
    <t>Connor Guttenfelder</t>
  </si>
  <si>
    <t>Brittany Wunderlin</t>
  </si>
  <si>
    <t>2025 Player Acct Earnings</t>
  </si>
  <si>
    <t>Julie Reece</t>
  </si>
  <si>
    <t>Abby Hawes</t>
  </si>
  <si>
    <t>Brita Givance</t>
  </si>
  <si>
    <t>Ellen Timmers</t>
  </si>
  <si>
    <t>Monisha Chakrapani</t>
  </si>
  <si>
    <t>Rebecca Schack</t>
  </si>
  <si>
    <t>Marcie Bissell</t>
  </si>
  <si>
    <t>Kirstin McMullen</t>
  </si>
  <si>
    <t>Kara Lindstrom</t>
  </si>
  <si>
    <t>TJ Harden</t>
  </si>
  <si>
    <t>Karla Palmersheim</t>
  </si>
  <si>
    <t>Alexandra Solovey</t>
  </si>
  <si>
    <t>Coach Lo</t>
  </si>
  <si>
    <t>Markeyla Chatman</t>
  </si>
  <si>
    <t>Talia Jackson</t>
  </si>
  <si>
    <t>Martha Fillion</t>
  </si>
  <si>
    <t>Keri Strusz</t>
  </si>
  <si>
    <t>?</t>
  </si>
  <si>
    <t>Year</t>
  </si>
  <si>
    <t xml:space="preserve">       2025 Club Card Leader Board</t>
  </si>
  <si>
    <t>Total Sales Goal</t>
  </si>
  <si>
    <t>Players with 15 or &gt;</t>
  </si>
  <si>
    <t>Jane Maschka</t>
  </si>
  <si>
    <t>LaTrisha Woolever</t>
  </si>
  <si>
    <t>Bria Sandifer</t>
  </si>
  <si>
    <t>No Checkout</t>
  </si>
  <si>
    <t>Patterson</t>
  </si>
  <si>
    <t>Tyson</t>
  </si>
  <si>
    <t xml:space="preserve">12, 99,91 </t>
  </si>
  <si>
    <t>50,85,65,90</t>
  </si>
  <si>
    <t>28,70</t>
  </si>
  <si>
    <t>Top 20 Salespeople</t>
  </si>
  <si>
    <t>Damarius Cruz</t>
  </si>
  <si>
    <t>Amy Koepp</t>
  </si>
  <si>
    <t>Michael Foerster</t>
  </si>
  <si>
    <t>Teresa Belden</t>
  </si>
  <si>
    <t>Tonia Peterson</t>
  </si>
  <si>
    <t>Dante Williams</t>
  </si>
  <si>
    <t>Kenzie  Heck</t>
  </si>
  <si>
    <t>Kathy Hawes</t>
  </si>
  <si>
    <t>Karen Merrill</t>
  </si>
  <si>
    <t>Erika Gay</t>
  </si>
  <si>
    <t>Mary Levar</t>
  </si>
  <si>
    <t>Jack Otos</t>
  </si>
  <si>
    <t>Legion</t>
  </si>
  <si>
    <t>Tyson Patterson</t>
  </si>
  <si>
    <t>Blitz</t>
  </si>
  <si>
    <t>Type</t>
  </si>
  <si>
    <t>Bag</t>
  </si>
  <si>
    <t>Club Card Total</t>
  </si>
  <si>
    <t>Sum of Quantity</t>
  </si>
  <si>
    <t>Cards Outstanding</t>
  </si>
  <si>
    <t>Bag Cards Sold
(vs Pop-Up)</t>
  </si>
  <si>
    <t>Cards
Checked
Out</t>
  </si>
  <si>
    <t>Total Cards 
Sold</t>
  </si>
  <si>
    <t>Cards Returned</t>
  </si>
  <si>
    <t>7,1000</t>
  </si>
  <si>
    <t>Amanda Sharp</t>
  </si>
  <si>
    <t>Kelly Poole</t>
  </si>
  <si>
    <t>jennifer carr</t>
  </si>
  <si>
    <t>Tracy Vogtman</t>
  </si>
  <si>
    <t>Greg Caspers</t>
  </si>
  <si>
    <t>Sarah Landt</t>
  </si>
  <si>
    <t>JAVETTE BANKS</t>
  </si>
  <si>
    <t>Avg Cards Sold</t>
  </si>
  <si>
    <t>Top avg sales by player group</t>
  </si>
  <si>
    <t>Top avg sales by grad year</t>
  </si>
  <si>
    <t>Avg of Cards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</si>
</sst>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8"/>
      <name val="Aptos Narrow"/>
      <family val="2"/>
      <scheme val="minor"/>
    </font>
    <font>
      <b/>
      <sz val="18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8"/>
      <color theme="4"/>
      <name val="Aptos Narrow"/>
      <family val="2"/>
      <scheme val="minor"/>
    </font>
    <font>
      <sz val="11"/>
      <color theme="1"/>
      <name val="U.S. Bank Circular"/>
      <family val="2"/>
    </font>
    <font>
      <b/>
      <sz val="11"/>
      <color theme="1"/>
      <name val="U.S. Bank Circular"/>
      <family val="2"/>
    </font>
    <font>
      <b/>
      <sz val="11"/>
      <color theme="0"/>
      <name val="U.S. Bank Circular"/>
      <family val="2"/>
    </font>
    <font>
      <sz val="36"/>
      <color rgb="FF002060"/>
      <name val="U.S. Bank Circular Black"/>
      <family val="2"/>
    </font>
    <font>
      <b/>
      <sz val="11"/>
      <color theme="1" tint="0.499984740745262"/>
      <name val="U.S. Bank Circular"/>
      <family val="2"/>
    </font>
    <font>
      <sz val="11"/>
      <color rgb="FF434343"/>
      <name val="U.S. Bank Circular"/>
      <family val="2"/>
    </font>
    <font>
      <sz val="24"/>
      <color rgb="FF003192"/>
      <name val="U.S. Bank Circular Black"/>
      <family val="2"/>
    </font>
    <font>
      <sz val="11"/>
      <color theme="0"/>
      <name val="U.S. Bank Circular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00319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42F65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medium">
        <color rgb="FF442F65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442F65"/>
      </left>
      <right style="medium">
        <color rgb="FFFFFFFF"/>
      </right>
      <top/>
      <bottom style="medium">
        <color rgb="FFF8F9FA"/>
      </bottom>
      <diagonal/>
    </border>
    <border>
      <left style="medium">
        <color rgb="FFCCCCCC"/>
      </left>
      <right style="medium">
        <color rgb="FFFFFFFF"/>
      </right>
      <top/>
      <bottom style="medium">
        <color rgb="FFF8F9FA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0" fontId="0" fillId="0" borderId="0" xfId="1" applyNumberFormat="1" applyFont="1"/>
    <xf numFmtId="164" fontId="0" fillId="0" borderId="0" xfId="0" applyNumberFormat="1"/>
    <xf numFmtId="0" fontId="18" fillId="34" borderId="10" xfId="0" applyFont="1" applyFill="1" applyBorder="1" applyAlignment="1">
      <alignment vertical="center"/>
    </xf>
    <xf numFmtId="0" fontId="18" fillId="34" borderId="10" xfId="0" applyFont="1" applyFill="1" applyBorder="1" applyAlignment="1">
      <alignment horizontal="center" vertical="center"/>
    </xf>
    <xf numFmtId="0" fontId="19" fillId="0" borderId="0" xfId="0" applyFont="1"/>
    <xf numFmtId="0" fontId="20" fillId="35" borderId="10" xfId="0" applyFont="1" applyFill="1" applyBorder="1" applyAlignment="1">
      <alignment horizontal="center" vertical="center"/>
    </xf>
    <xf numFmtId="6" fontId="21" fillId="35" borderId="10" xfId="0" applyNumberFormat="1" applyFont="1" applyFill="1" applyBorder="1" applyAlignment="1">
      <alignment vertical="center"/>
    </xf>
    <xf numFmtId="164" fontId="22" fillId="35" borderId="10" xfId="1" applyNumberFormat="1" applyFont="1" applyFill="1" applyBorder="1" applyAlignment="1">
      <alignment vertical="center"/>
    </xf>
    <xf numFmtId="0" fontId="21" fillId="35" borderId="10" xfId="0" applyFont="1" applyFill="1" applyBorder="1" applyAlignment="1">
      <alignment vertical="center"/>
    </xf>
    <xf numFmtId="0" fontId="19" fillId="35" borderId="10" xfId="0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vertical="center"/>
    </xf>
    <xf numFmtId="0" fontId="19" fillId="35" borderId="10" xfId="0" applyFont="1" applyFill="1" applyBorder="1" applyAlignment="1">
      <alignment horizontal="left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4" fillId="35" borderId="0" xfId="0" applyFont="1" applyFill="1"/>
    <xf numFmtId="0" fontId="0" fillId="35" borderId="0" xfId="0" applyFill="1"/>
    <xf numFmtId="0" fontId="27" fillId="35" borderId="0" xfId="0" applyFont="1" applyFill="1" applyAlignment="1">
      <alignment horizontal="center" wrapText="1"/>
    </xf>
    <xf numFmtId="0" fontId="28" fillId="35" borderId="0" xfId="0" applyFont="1" applyFill="1"/>
    <xf numFmtId="0" fontId="26" fillId="33" borderId="0" xfId="0" applyFont="1" applyFill="1"/>
    <xf numFmtId="0" fontId="26" fillId="33" borderId="0" xfId="0" applyFont="1" applyFill="1" applyAlignment="1">
      <alignment wrapText="1"/>
    </xf>
    <xf numFmtId="0" fontId="26" fillId="33" borderId="0" xfId="0" applyFont="1" applyFill="1" applyAlignment="1">
      <alignment horizontal="right" wrapText="1"/>
    </xf>
    <xf numFmtId="44" fontId="26" fillId="33" borderId="0" xfId="1" applyFont="1" applyFill="1" applyAlignment="1">
      <alignment wrapText="1"/>
    </xf>
    <xf numFmtId="0" fontId="25" fillId="0" borderId="0" xfId="0" applyFont="1"/>
    <xf numFmtId="0" fontId="24" fillId="0" borderId="0" xfId="0" applyFont="1" applyAlignment="1">
      <alignment horizontal="center"/>
    </xf>
    <xf numFmtId="44" fontId="24" fillId="0" borderId="0" xfId="1" applyFont="1"/>
    <xf numFmtId="0" fontId="24" fillId="0" borderId="0" xfId="0" applyFont="1" applyAlignment="1">
      <alignment horizontal="right"/>
    </xf>
    <xf numFmtId="3" fontId="24" fillId="0" borderId="0" xfId="0" applyNumberFormat="1" applyFont="1" applyAlignment="1">
      <alignment horizontal="right"/>
    </xf>
    <xf numFmtId="14" fontId="26" fillId="33" borderId="0" xfId="0" applyNumberFormat="1" applyFont="1" applyFill="1"/>
    <xf numFmtId="44" fontId="26" fillId="33" borderId="0" xfId="1" applyFont="1" applyFill="1"/>
    <xf numFmtId="14" fontId="24" fillId="0" borderId="0" xfId="0" applyNumberFormat="1" applyFont="1"/>
    <xf numFmtId="44" fontId="24" fillId="0" borderId="0" xfId="1" applyFont="1" applyFill="1"/>
    <xf numFmtId="9" fontId="0" fillId="0" borderId="0" xfId="43" applyFont="1"/>
    <xf numFmtId="0" fontId="29" fillId="0" borderId="0" xfId="0" applyFont="1"/>
    <xf numFmtId="14" fontId="29" fillId="36" borderId="0" xfId="0" applyNumberFormat="1" applyFont="1" applyFill="1" applyAlignment="1">
      <alignment horizontal="right" vertical="center" wrapText="1"/>
    </xf>
    <xf numFmtId="0" fontId="29" fillId="36" borderId="0" xfId="0" applyFont="1" applyFill="1" applyAlignment="1">
      <alignment vertical="center" wrapText="1"/>
    </xf>
    <xf numFmtId="14" fontId="29" fillId="37" borderId="0" xfId="0" applyNumberFormat="1" applyFont="1" applyFill="1" applyAlignment="1">
      <alignment horizontal="right" vertical="center" wrapText="1"/>
    </xf>
    <xf numFmtId="0" fontId="29" fillId="37" borderId="0" xfId="0" applyFont="1" applyFill="1" applyAlignment="1">
      <alignment vertical="center" wrapText="1"/>
    </xf>
    <xf numFmtId="14" fontId="24" fillId="0" borderId="13" xfId="0" applyNumberFormat="1" applyFont="1" applyBorder="1"/>
    <xf numFmtId="14" fontId="24" fillId="0" borderId="11" xfId="0" applyNumberFormat="1" applyFont="1" applyBorder="1"/>
    <xf numFmtId="14" fontId="24" fillId="0" borderId="14" xfId="0" applyNumberFormat="1" applyFont="1" applyBorder="1"/>
    <xf numFmtId="0" fontId="24" fillId="0" borderId="12" xfId="0" applyFont="1" applyBorder="1"/>
    <xf numFmtId="0" fontId="24" fillId="0" borderId="15" xfId="0" applyFont="1" applyBorder="1"/>
    <xf numFmtId="0" fontId="26" fillId="39" borderId="0" xfId="0" applyFont="1" applyFill="1"/>
    <xf numFmtId="0" fontId="24" fillId="40" borderId="0" xfId="0" applyFont="1" applyFill="1" applyAlignment="1">
      <alignment horizontal="center"/>
    </xf>
    <xf numFmtId="49" fontId="24" fillId="0" borderId="0" xfId="0" applyNumberFormat="1" applyFont="1"/>
    <xf numFmtId="0" fontId="26" fillId="38" borderId="0" xfId="0" applyFont="1" applyFill="1"/>
    <xf numFmtId="0" fontId="31" fillId="38" borderId="0" xfId="0" applyFont="1" applyFill="1"/>
    <xf numFmtId="0" fontId="31" fillId="38" borderId="0" xfId="0" applyFont="1" applyFill="1" applyAlignment="1">
      <alignment horizontal="left"/>
    </xf>
    <xf numFmtId="1" fontId="31" fillId="38" borderId="0" xfId="0" applyNumberFormat="1" applyFont="1" applyFill="1"/>
    <xf numFmtId="1" fontId="24" fillId="0" borderId="0" xfId="0" applyNumberFormat="1" applyFont="1"/>
    <xf numFmtId="0" fontId="30" fillId="35" borderId="0" xfId="0" applyFont="1" applyFill="1" applyAlignment="1">
      <alignment horizontal="center" wrapText="1"/>
    </xf>
    <xf numFmtId="0" fontId="28" fillId="35" borderId="0" xfId="0" applyFont="1" applyFill="1" applyAlignment="1">
      <alignment horizontal="center"/>
    </xf>
    <xf numFmtId="0" fontId="27" fillId="35" borderId="0" xfId="0" applyFont="1" applyFill="1" applyAlignment="1">
      <alignment horizontal="center" wrapText="1"/>
    </xf>
    <xf numFmtId="0" fontId="27" fillId="35" borderId="0" xfId="0" applyFont="1" applyFill="1" applyAlignment="1">
      <alignment wrapText="1"/>
    </xf>
    <xf numFmtId="14" fontId="24" fillId="0" borderId="0" xfId="0" applyNumberFormat="1" applyFont="1" applyBorder="1"/>
    <xf numFmtId="0" fontId="24" fillId="0" borderId="0" xfId="0" applyFont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57"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0" formatCode="General"/>
    </dxf>
    <dxf>
      <numFmt numFmtId="0" formatCode="General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" formatCode="0"/>
    </dxf>
    <dxf>
      <font>
        <name val="U.S. Bank Circular"/>
        <scheme val="none"/>
      </font>
    </dxf>
    <dxf>
      <font>
        <name val="U.S. Bank Circular"/>
        <scheme val="none"/>
      </font>
    </dxf>
    <dxf>
      <font>
        <name val="U.S. Bank Circular"/>
        <scheme val="none"/>
      </font>
    </dxf>
    <dxf>
      <font>
        <name val="U.S. Bank Circular"/>
        <scheme val="none"/>
      </font>
    </dxf>
    <dxf>
      <font>
        <name val="U.S. Bank Circular"/>
        <scheme val="none"/>
      </font>
    </dxf>
    <dxf>
      <font>
        <name val="U.S. Bank Circular"/>
        <scheme val="none"/>
      </font>
    </dxf>
    <dxf>
      <fill>
        <patternFill patternType="solid">
          <bgColor rgb="FF003192"/>
        </patternFill>
      </fill>
    </dxf>
    <dxf>
      <fill>
        <patternFill patternType="solid">
          <bgColor rgb="FF00319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3192"/>
        </patternFill>
      </fill>
    </dxf>
    <dxf>
      <fill>
        <patternFill patternType="solid">
          <bgColor rgb="FF003192"/>
        </patternFill>
      </fill>
    </dxf>
    <dxf>
      <font>
        <name val="U.S. Bank Circular"/>
        <family val="2"/>
        <scheme val="none"/>
      </font>
    </dxf>
    <dxf>
      <font>
        <name val="U.S. Bank Circular"/>
        <family val="2"/>
        <scheme val="none"/>
      </font>
    </dxf>
    <dxf>
      <font>
        <name val="U.S. Bank Circular"/>
        <family val="2"/>
        <scheme val="none"/>
      </font>
    </dxf>
    <dxf>
      <font>
        <name val="U.S. Bank Circular"/>
        <family val="2"/>
        <scheme val="none"/>
      </font>
    </dxf>
    <dxf>
      <font>
        <name val="U.S. Bank Circular"/>
        <family val="2"/>
        <scheme val="none"/>
      </font>
    </dxf>
    <dxf>
      <font>
        <name val="U.S. Bank Circular"/>
        <family val="2"/>
        <scheme val="none"/>
      </font>
    </dxf>
    <dxf>
      <font>
        <color theme="0"/>
      </font>
    </dxf>
    <dxf>
      <font>
        <color theme="0"/>
      </font>
    </dxf>
    <dxf>
      <fill>
        <patternFill patternType="solid">
          <bgColor rgb="FF003192"/>
        </patternFill>
      </fill>
    </dxf>
    <dxf>
      <fill>
        <patternFill patternType="solid">
          <bgColor rgb="FF003192"/>
        </patternFill>
      </fill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rgb="FF003192"/>
        </patternFill>
      </fill>
    </dxf>
    <dxf>
      <fill>
        <patternFill patternType="solid">
          <bgColor rgb="FF003192"/>
        </patternFill>
      </fill>
    </dxf>
    <dxf>
      <font>
        <name val="U.S. Bank Circular"/>
        <scheme val="none"/>
      </font>
    </dxf>
    <dxf>
      <font>
        <name val="U.S. Bank Circular"/>
        <scheme val="none"/>
      </font>
    </dxf>
    <dxf>
      <font>
        <name val="U.S. Bank Circular"/>
        <scheme val="none"/>
      </font>
    </dxf>
    <dxf>
      <font>
        <name val="U.S. Bank Circular"/>
        <scheme val="none"/>
      </font>
    </dxf>
    <dxf>
      <font>
        <name val="U.S. Bank Circular"/>
        <scheme val="none"/>
      </font>
    </dxf>
    <dxf>
      <font>
        <name val="U.S. Bank Circular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3192"/>
        </patternFill>
      </fill>
    </dxf>
    <dxf>
      <fill>
        <patternFill patternType="solid">
          <bgColor rgb="FF003192"/>
        </patternFill>
      </fill>
    </dxf>
    <dxf>
      <fill>
        <patternFill patternType="solid">
          <bgColor rgb="FF003192"/>
        </patternFill>
      </fill>
    </dxf>
    <dxf>
      <fill>
        <patternFill patternType="solid">
          <bgColor rgb="FF003192"/>
        </patternFill>
      </fill>
    </dxf>
    <dxf>
      <numFmt numFmtId="1" formatCode="0"/>
    </dxf>
  </dxfs>
  <tableStyles count="0" defaultTableStyle="TableStyleMedium2" defaultPivotStyle="PivotStyleLight16"/>
  <colors>
    <mruColors>
      <color rgb="FF0031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518035</xdr:colOff>
      <xdr:row>0</xdr:row>
      <xdr:rowOff>148167</xdr:rowOff>
    </xdr:from>
    <xdr:to>
      <xdr:col>5</xdr:col>
      <xdr:colOff>414080</xdr:colOff>
      <xdr:row>0</xdr:row>
      <xdr:rowOff>1037167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645B32-3693-9FEE-9392-604160B636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85" b="4375"/>
        <a:stretch/>
      </xdr:blipFill>
      <xdr:spPr>
        <a:xfrm>
          <a:off x="3407285" y="148167"/>
          <a:ext cx="933212" cy="889000"/>
        </a:xfrm>
        <a:prstGeom prst="rect">
          <a:avLst/>
        </a:prstGeom>
      </xdr:spPr>
    </xdr:pic>
    <xdr:clientData/>
  </xdr:twoCellAnchor>
  <xdr:twoCellAnchor>
    <xdr:from>
      <xdr:col>1</xdr:col>
      <xdr:colOff>137780</xdr:colOff>
      <xdr:row>2</xdr:row>
      <xdr:rowOff>146050</xdr:rowOff>
    </xdr:from>
    <xdr:to>
      <xdr:col>2</xdr:col>
      <xdr:colOff>482304</xdr:colOff>
      <xdr:row>3</xdr:row>
      <xdr:rowOff>69850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34D85DB-EEEA-8648-2964-424E4F095A53}"/>
            </a:ext>
          </a:extLst>
        </xdr:cNvPr>
        <xdr:cNvSpPr txBox="1"/>
      </xdr:nvSpPr>
      <xdr:spPr>
        <a:xfrm>
          <a:off x="388827" y="1600643"/>
          <a:ext cx="1740047" cy="307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>
              <a:solidFill>
                <a:srgbClr val="003192"/>
              </a:solidFill>
              <a:latin typeface="U.S. Bank Circular" panose="020B0504010101010104" pitchFamily="34" charset="0"/>
              <a:cs typeface="U.S. Bank Circular" panose="020B0504010101010104" pitchFamily="34" charset="0"/>
            </a:rPr>
            <a:t>% of Team Goal</a:t>
          </a:r>
        </a:p>
      </xdr:txBody>
    </xdr:sp>
    <xdr:clientData/>
  </xdr:twoCellAnchor>
  <xdr:twoCellAnchor>
    <xdr:from>
      <xdr:col>4</xdr:col>
      <xdr:colOff>1778000</xdr:colOff>
      <xdr:row>2</xdr:row>
      <xdr:rowOff>146050</xdr:rowOff>
    </xdr:from>
    <xdr:to>
      <xdr:col>7</xdr:col>
      <xdr:colOff>1250950</xdr:colOff>
      <xdr:row>3</xdr:row>
      <xdr:rowOff>69850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4E6C0AE-925B-453A-A99E-7A2177A5ADC0}"/>
            </a:ext>
          </a:extLst>
        </xdr:cNvPr>
        <xdr:cNvSpPr txBox="1"/>
      </xdr:nvSpPr>
      <xdr:spPr>
        <a:xfrm>
          <a:off x="4832350" y="1606550"/>
          <a:ext cx="22606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0">
              <a:solidFill>
                <a:srgbClr val="003192"/>
              </a:solidFill>
              <a:latin typeface="U.S. Bank Circular" panose="020B0504010101010104" pitchFamily="34" charset="0"/>
              <a:cs typeface="U.S. Bank Circular" panose="020B0504010101010104" pitchFamily="34" charset="0"/>
            </a:rPr>
            <a:t>% of Team sold 15 cards</a:t>
          </a:r>
        </a:p>
      </xdr:txBody>
    </xdr:sp>
    <xdr:clientData/>
  </xdr:twoCellAnchor>
  <xdr:twoCellAnchor>
    <xdr:from>
      <xdr:col>0</xdr:col>
      <xdr:colOff>173075</xdr:colOff>
      <xdr:row>3</xdr:row>
      <xdr:rowOff>228748</xdr:rowOff>
    </xdr:from>
    <xdr:to>
      <xdr:col>2</xdr:col>
      <xdr:colOff>660252</xdr:colOff>
      <xdr:row>4</xdr:row>
      <xdr:rowOff>108098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D5E05EB-B810-4E27-81A4-611FC11880B2}"/>
            </a:ext>
          </a:extLst>
        </xdr:cNvPr>
        <xdr:cNvSpPr txBox="1"/>
      </xdr:nvSpPr>
      <xdr:spPr>
        <a:xfrm>
          <a:off x="173075" y="2067295"/>
          <a:ext cx="2133747" cy="285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b="0">
              <a:solidFill>
                <a:srgbClr val="003192"/>
              </a:solidFill>
              <a:latin typeface="U.S. Bank Circular" panose="020B0504010101010104" pitchFamily="34" charset="0"/>
              <a:cs typeface="U.S. Bank Circular" panose="020B0504010101010104" pitchFamily="34" charset="0"/>
            </a:rPr>
            <a:t>$25,000</a:t>
          </a:r>
        </a:p>
        <a:p>
          <a:endParaRPr lang="en-US" sz="800" b="0">
            <a:solidFill>
              <a:srgbClr val="003192"/>
            </a:solidFill>
            <a:latin typeface="U.S. Bank Circular" panose="020B0504010101010104" pitchFamily="34" charset="0"/>
            <a:cs typeface="U.S. Bank Circular" panose="020B0504010101010104" pitchFamily="34" charset="0"/>
          </a:endParaRPr>
        </a:p>
        <a:p>
          <a:endParaRPr lang="en-US" sz="800" b="0">
            <a:solidFill>
              <a:srgbClr val="003192"/>
            </a:solidFill>
            <a:latin typeface="U.S. Bank Circular" panose="020B0504010101010104" pitchFamily="34" charset="0"/>
            <a:cs typeface="U.S. Bank Circular" panose="020B0504010101010104" pitchFamily="34" charset="0"/>
          </a:endParaRPr>
        </a:p>
        <a:p>
          <a:endParaRPr lang="en-US" sz="800" b="0">
            <a:solidFill>
              <a:srgbClr val="003192"/>
            </a:solidFill>
            <a:latin typeface="U.S. Bank Circular" panose="020B0504010101010104" pitchFamily="34" charset="0"/>
            <a:cs typeface="U.S. Bank Circular" panose="020B0504010101010104" pitchFamily="34" charset="0"/>
          </a:endParaRPr>
        </a:p>
        <a:p>
          <a:endParaRPr lang="en-US" sz="800" b="0">
            <a:solidFill>
              <a:srgbClr val="003192"/>
            </a:solidFill>
            <a:latin typeface="U.S. Bank Circular" panose="020B0504010101010104" pitchFamily="34" charset="0"/>
            <a:cs typeface="U.S. Bank Circular" panose="020B0504010101010104" pitchFamily="34" charset="0"/>
          </a:endParaRPr>
        </a:p>
        <a:p>
          <a:endParaRPr lang="en-US" sz="800" b="0">
            <a:solidFill>
              <a:srgbClr val="003192"/>
            </a:solidFill>
            <a:latin typeface="U.S. Bank Circular" panose="020B0504010101010104" pitchFamily="34" charset="0"/>
            <a:cs typeface="U.S. Bank Circular" panose="020B0504010101010104" pitchFamily="34" charset="0"/>
          </a:endParaRPr>
        </a:p>
        <a:p>
          <a:endParaRPr lang="en-US" sz="800" b="0">
            <a:solidFill>
              <a:srgbClr val="003192"/>
            </a:solidFill>
            <a:latin typeface="U.S. Bank Circular" panose="020B0504010101010104" pitchFamily="34" charset="0"/>
            <a:cs typeface="U.S. Bank Circular" panose="020B0504010101010104" pitchFamily="34" charset="0"/>
          </a:endParaRPr>
        </a:p>
        <a:p>
          <a:endParaRPr lang="en-US" sz="800" b="0">
            <a:solidFill>
              <a:srgbClr val="003192"/>
            </a:solidFill>
            <a:latin typeface="U.S. Bank Circular" panose="020B0504010101010104" pitchFamily="34" charset="0"/>
            <a:cs typeface="U.S. Bank Circular" panose="020B0504010101010104" pitchFamily="34" charset="0"/>
          </a:endParaRPr>
        </a:p>
        <a:p>
          <a:endParaRPr lang="en-US" sz="800" b="0">
            <a:solidFill>
              <a:srgbClr val="003192"/>
            </a:solidFill>
            <a:latin typeface="U.S. Bank Circular" panose="020B0504010101010104" pitchFamily="34" charset="0"/>
            <a:cs typeface="U.S. Bank Circular" panose="020B0504010101010104" pitchFamily="34" charset="0"/>
          </a:endParaRPr>
        </a:p>
        <a:p>
          <a:endParaRPr lang="en-US" sz="800" b="0">
            <a:solidFill>
              <a:srgbClr val="003192"/>
            </a:solidFill>
            <a:latin typeface="U.S. Bank Circular" panose="020B0504010101010104" pitchFamily="34" charset="0"/>
            <a:cs typeface="U.S. Bank Circular" panose="020B0504010101010104" pitchFamily="34" charset="0"/>
          </a:endParaRPr>
        </a:p>
      </xdr:txBody>
    </xdr:sp>
    <xdr:clientData/>
  </xdr:twoCellAnchor>
  <xdr:twoCellAnchor>
    <xdr:from>
      <xdr:col>6</xdr:col>
      <xdr:colOff>102042</xdr:colOff>
      <xdr:row>3</xdr:row>
      <xdr:rowOff>240414</xdr:rowOff>
    </xdr:from>
    <xdr:to>
      <xdr:col>7</xdr:col>
      <xdr:colOff>316023</xdr:colOff>
      <xdr:row>4</xdr:row>
      <xdr:rowOff>18164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5EEFD66-ABDE-4EB8-A2AD-19E06AF5852A}"/>
            </a:ext>
          </a:extLst>
        </xdr:cNvPr>
        <xdr:cNvSpPr txBox="1"/>
      </xdr:nvSpPr>
      <xdr:spPr>
        <a:xfrm>
          <a:off x="5115589" y="2078961"/>
          <a:ext cx="590550" cy="1838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800" b="0">
              <a:solidFill>
                <a:srgbClr val="003192"/>
              </a:solidFill>
              <a:latin typeface="U.S. Bank Circular" panose="020B0504010101010104" pitchFamily="34" charset="0"/>
              <a:cs typeface="U.S. Bank Circular" panose="020B0504010101010104" pitchFamily="34" charset="0"/>
            </a:rPr>
            <a:t>113</a:t>
          </a:r>
        </a:p>
        <a:p>
          <a:endParaRPr lang="en-US" sz="800" b="0">
            <a:solidFill>
              <a:srgbClr val="003192"/>
            </a:solidFill>
            <a:latin typeface="U.S. Bank Circular" panose="020B0504010101010104" pitchFamily="34" charset="0"/>
            <a:cs typeface="U.S. Bank Circular" panose="020B0504010101010104" pitchFamily="34" charset="0"/>
          </a:endParaRPr>
        </a:p>
        <a:p>
          <a:endParaRPr lang="en-US" sz="800" b="0">
            <a:solidFill>
              <a:srgbClr val="003192"/>
            </a:solidFill>
            <a:latin typeface="U.S. Bank Circular" panose="020B0504010101010104" pitchFamily="34" charset="0"/>
            <a:cs typeface="U.S. Bank Circular" panose="020B0504010101010104" pitchFamily="34" charset="0"/>
          </a:endParaRPr>
        </a:p>
        <a:p>
          <a:endParaRPr lang="en-US" sz="800" b="0">
            <a:solidFill>
              <a:srgbClr val="003192"/>
            </a:solidFill>
            <a:latin typeface="U.S. Bank Circular" panose="020B0504010101010104" pitchFamily="34" charset="0"/>
            <a:cs typeface="U.S. Bank Circular" panose="020B0504010101010104" pitchFamily="34" charset="0"/>
          </a:endParaRPr>
        </a:p>
        <a:p>
          <a:endParaRPr lang="en-US" sz="800" b="0">
            <a:solidFill>
              <a:srgbClr val="003192"/>
            </a:solidFill>
            <a:latin typeface="U.S. Bank Circular" panose="020B0504010101010104" pitchFamily="34" charset="0"/>
            <a:cs typeface="U.S. Bank Circular" panose="020B0504010101010104" pitchFamily="34" charset="0"/>
          </a:endParaRPr>
        </a:p>
        <a:p>
          <a:endParaRPr lang="en-US" sz="800" b="0">
            <a:solidFill>
              <a:srgbClr val="003192"/>
            </a:solidFill>
            <a:latin typeface="U.S. Bank Circular" panose="020B0504010101010104" pitchFamily="34" charset="0"/>
            <a:cs typeface="U.S. Bank Circular" panose="020B0504010101010104" pitchFamily="34" charset="0"/>
          </a:endParaRPr>
        </a:p>
        <a:p>
          <a:endParaRPr lang="en-US" sz="800" b="0">
            <a:solidFill>
              <a:srgbClr val="003192"/>
            </a:solidFill>
            <a:latin typeface="U.S. Bank Circular" panose="020B0504010101010104" pitchFamily="34" charset="0"/>
            <a:cs typeface="U.S. Bank Circular" panose="020B0504010101010104" pitchFamily="34" charset="0"/>
          </a:endParaRPr>
        </a:p>
        <a:p>
          <a:endParaRPr lang="en-US" sz="800" b="0">
            <a:solidFill>
              <a:srgbClr val="003192"/>
            </a:solidFill>
            <a:latin typeface="U.S. Bank Circular" panose="020B0504010101010104" pitchFamily="34" charset="0"/>
            <a:cs typeface="U.S. Bank Circular" panose="020B0504010101010104" pitchFamily="34" charset="0"/>
          </a:endParaRPr>
        </a:p>
        <a:p>
          <a:endParaRPr lang="en-US" sz="800" b="0">
            <a:solidFill>
              <a:srgbClr val="003192"/>
            </a:solidFill>
            <a:latin typeface="U.S. Bank Circular" panose="020B0504010101010104" pitchFamily="34" charset="0"/>
            <a:cs typeface="U.S. Bank Circular" panose="020B0504010101010104" pitchFamily="34" charset="0"/>
          </a:endParaRPr>
        </a:p>
        <a:p>
          <a:endParaRPr lang="en-US" sz="800" b="0">
            <a:solidFill>
              <a:srgbClr val="003192"/>
            </a:solidFill>
            <a:latin typeface="U.S. Bank Circular" panose="020B0504010101010104" pitchFamily="34" charset="0"/>
            <a:cs typeface="U.S. Bank Circular" panose="020B0504010101010104" pitchFamily="34" charset="0"/>
          </a:endParaRPr>
        </a:p>
      </xdr:txBody>
    </xdr:sp>
    <xdr:clientData/>
  </xdr:twoCellAnchor>
  <xdr:twoCellAnchor editAs="oneCell">
    <xdr:from>
      <xdr:col>1</xdr:col>
      <xdr:colOff>-1</xdr:colOff>
      <xdr:row>2</xdr:row>
      <xdr:rowOff>339650</xdr:rowOff>
    </xdr:from>
    <xdr:to>
      <xdr:col>7</xdr:col>
      <xdr:colOff>1115198</xdr:colOff>
      <xdr:row>3</xdr:row>
      <xdr:rowOff>280580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C969CE-9246-5377-3CBD-75298A8A90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4636" b="11594"/>
        <a:stretch/>
      </xdr:blipFill>
      <xdr:spPr>
        <a:xfrm>
          <a:off x="251046" y="1794243"/>
          <a:ext cx="6254268" cy="3248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spers, Kelly M" refreshedDate="45861.887617129629" createdVersion="8" refreshedVersion="8" minRefreshableVersion="3" recordCount="405" xr:uid="{C825B0CD-021E-4CBE-84D8-008A4FB3A477}">
  <cacheSource type="worksheet">
    <worksheetSource ref="A1:I1048576" sheet="All Sales"/>
  </cacheSource>
  <cacheFields count="9">
    <cacheField name="Date" numFmtId="14">
      <sharedItems containsNonDate="0" containsDate="1" containsString="0" containsBlank="1" minDate="2025-07-08T00:00:00" maxDate="2025-07-24T00:00:00"/>
    </cacheField>
    <cacheField name="Player Name" numFmtId="0">
      <sharedItems containsBlank="1" count="68">
        <s v="Brandon Cairo"/>
        <s v="Dylan Caspers"/>
        <s v="Ben Johnston"/>
        <s v="Daniel Akinyele"/>
        <s v="Nick Merhy"/>
        <s v="Ayden Williams"/>
        <s v="Jack Otos"/>
        <s v="Jon Nelson"/>
        <s v="Matvei Plenkov"/>
        <s v="Will Johnston"/>
        <s v="Coach Chauncy"/>
        <s v="Cordell Givance"/>
        <s v="Ignacio Cisneros"/>
        <s v="Andre Naranjo-Rivera"/>
        <s v="Wyatt Peterson"/>
        <s v="Jayden Gonzalez"/>
        <s v="Amari Caskey"/>
        <s v="Walter Johnson III"/>
        <s v="Charlie Pollen"/>
        <s v="Jack Pollen"/>
        <s v="Keane Woolever"/>
        <s v="Dylan Kirchner"/>
        <s v="Gerald Shepherd"/>
        <s v="Jake Kuznia"/>
        <s v="Noah Bissell"/>
        <s v="TJ Harden"/>
        <s v="Aiden Korchari"/>
        <s v="Andre Cannon"/>
        <s v="Charlie Laible"/>
        <s v="Coach Lo"/>
        <s v="Collin Jacobson"/>
        <s v="LySanias Shelby"/>
        <s v="Railan Mao"/>
        <s v="Cooper Williamson"/>
        <s v="David Akinyele"/>
        <s v="Drake Kato"/>
        <s v="Marshon McCoy"/>
        <s v="Ahren?"/>
        <s v="Amontae Ford"/>
        <s v="Angel Nevarez"/>
        <s v="Brad Knodel"/>
        <s v="Caleb Hoes"/>
        <s v="Charlie Guiral"/>
        <s v="Connor Jacobson"/>
        <s v="Cooper Coykendall"/>
        <s v="Desmond Moody"/>
        <s v="Drew Wolfson"/>
        <s v="Emilio Cisneros"/>
        <s v="Emmett Sebesta"/>
        <s v="Ian Johnson"/>
        <s v="Isaac Zabel"/>
        <s v="Isaiah Clark"/>
        <s v="James Woodstrom"/>
        <s v="Josh Pierson"/>
        <s v="Kelvin Shekey"/>
        <s v="Kevon Mapp"/>
        <s v="Mason Joyner"/>
        <s v="Maurice Powell"/>
        <s v="Mohamed Diano"/>
        <s v="Oshay Harris"/>
        <s v="Piers Anderson"/>
        <s v="Xavier Bailey"/>
        <s v="Xavier Moore"/>
        <s v="Jonathan Berry"/>
        <s v="Oliver Lalonde"/>
        <s v="Logan Merritt"/>
        <s v="Coach Shep"/>
        <m/>
      </sharedItems>
    </cacheField>
    <cacheField name="Item" numFmtId="0">
      <sharedItems containsBlank="1" count="3">
        <s v="Club Card"/>
        <s v="Donation"/>
        <m/>
      </sharedItems>
    </cacheField>
    <cacheField name="Quantity" numFmtId="0">
      <sharedItems containsString="0" containsBlank="1" containsNumber="1" containsInteger="1" minValue="1" maxValue="31"/>
    </cacheField>
    <cacheField name="Method" numFmtId="0">
      <sharedItems containsBlank="1"/>
    </cacheField>
    <cacheField name="Total" numFmtId="44">
      <sharedItems containsString="0" containsBlank="1" containsNumber="1" minValue="1" maxValue="620"/>
    </cacheField>
    <cacheField name="Customer Name" numFmtId="0">
      <sharedItems containsBlank="1"/>
    </cacheField>
    <cacheField name="Delivery Method" numFmtId="0">
      <sharedItems containsBlank="1"/>
    </cacheField>
    <cacheField name="Type" numFmtId="0">
      <sharedItems containsBlank="1" count="3">
        <s v="Bag"/>
        <s v="Pop-Up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spers, Kelly M" refreshedDate="45861.887617361113" createdVersion="8" refreshedVersion="8" minRefreshableVersion="3" recordCount="405" xr:uid="{BA746C27-BC8A-4D22-AAF3-DD11847D1F55}">
  <cacheSource type="worksheet">
    <worksheetSource ref="A1:F1048576" sheet="All Sales"/>
  </cacheSource>
  <cacheFields count="7">
    <cacheField name="Date" numFmtId="14">
      <sharedItems containsNonDate="0" containsDate="1" containsString="0" containsBlank="1" minDate="2025-07-08T00:00:00" maxDate="2025-07-24T00:00:00"/>
    </cacheField>
    <cacheField name="Player Name" numFmtId="0">
      <sharedItems containsBlank="1" count="80">
        <s v="Brandon Cairo"/>
        <s v="Dylan Caspers"/>
        <s v="Ben Johnston"/>
        <s v="Daniel Akinyele"/>
        <s v="Nick Merhy"/>
        <s v="Ayden Williams"/>
        <s v="Jack Otos"/>
        <s v="Jon Nelson"/>
        <s v="Matvei Plenkov"/>
        <s v="Will Johnston"/>
        <s v="Coach Chauncy"/>
        <s v="Cordell Givance"/>
        <s v="Ignacio Cisneros"/>
        <s v="Andre Naranjo-Rivera"/>
        <s v="Wyatt Peterson"/>
        <s v="Jayden Gonzalez"/>
        <s v="Amari Caskey"/>
        <s v="Walter Johnson III"/>
        <s v="Charlie Pollen"/>
        <s v="Jack Pollen"/>
        <s v="Keane Woolever"/>
        <s v="Dylan Kirchner"/>
        <s v="Gerald Shepherd"/>
        <s v="Jake Kuznia"/>
        <s v="Noah Bissell"/>
        <s v="TJ Harden"/>
        <s v="Aiden Korchari"/>
        <s v="Andre Cannon"/>
        <s v="Charlie Laible"/>
        <s v="Coach Lo"/>
        <s v="Collin Jacobson"/>
        <s v="LySanias Shelby"/>
        <s v="Railan Mao"/>
        <s v="Cooper Williamson"/>
        <s v="David Akinyele"/>
        <s v="Drake Kato"/>
        <s v="Marshon McCoy"/>
        <s v="Ahren?"/>
        <s v="Amontae Ford"/>
        <s v="Angel Nevarez"/>
        <s v="Brad Knodel"/>
        <s v="Caleb Hoes"/>
        <s v="Charlie Guiral"/>
        <s v="Connor Jacobson"/>
        <s v="Cooper Coykendall"/>
        <s v="Desmond Moody"/>
        <s v="Drew Wolfson"/>
        <s v="Emilio Cisneros"/>
        <s v="Emmett Sebesta"/>
        <s v="Ian Johnson"/>
        <s v="Isaac Zabel"/>
        <s v="Isaiah Clark"/>
        <s v="James Woodstrom"/>
        <s v="Josh Pierson"/>
        <s v="Kelvin Shekey"/>
        <s v="Kevon Mapp"/>
        <s v="Mason Joyner"/>
        <s v="Maurice Powell"/>
        <s v="Mohamed Diano"/>
        <s v="Oshay Harris"/>
        <s v="Piers Anderson"/>
        <s v="Xavier Bailey"/>
        <s v="Xavier Moore"/>
        <s v="Jonathan Berry"/>
        <s v="Oliver Lalonde"/>
        <s v="Logan Merritt"/>
        <s v="Coach Shep"/>
        <m/>
        <s v="Team" u="1"/>
        <s v="Karen Merrill" u="1"/>
        <s v="Jaden Gonzalez" u="1"/>
        <s v="Daniel Akinyle" u="1"/>
        <s v="Jakob Kuznia" u="1"/>
        <s v="Dylan Kirshner" u="1"/>
        <s v="Bo Johnston" u="1"/>
        <s v="Charlie Liable" u="1"/>
        <s v="Railen Mao" u="1"/>
        <s v="MATVEI" u="1"/>
        <s v="Gerald Shepard" u="1"/>
        <s v="Mohammed Diano" u="1"/>
      </sharedItems>
    </cacheField>
    <cacheField name="Item" numFmtId="0">
      <sharedItems containsBlank="1" count="5">
        <s v="Club Card"/>
        <s v="Donation"/>
        <m/>
        <s v="General Donation" u="1"/>
        <s v="Club Card - Athlete Purchase Bulk Set" u="1"/>
      </sharedItems>
      <fieldGroup par="6"/>
    </cacheField>
    <cacheField name="Quantity" numFmtId="0">
      <sharedItems containsString="0" containsBlank="1" containsNumber="1" containsInteger="1" minValue="1" maxValue="31"/>
    </cacheField>
    <cacheField name="Method" numFmtId="0">
      <sharedItems containsBlank="1"/>
    </cacheField>
    <cacheField name="Total" numFmtId="44">
      <sharedItems containsString="0" containsBlank="1" containsNumber="1" minValue="1" maxValue="620"/>
    </cacheField>
    <cacheField name="Item2" numFmtId="0" databaseField="0">
      <fieldGroup base="2">
        <discretePr count="5">
          <x v="2"/>
          <x v="1"/>
          <x v="0"/>
          <x v="1"/>
          <x v="2"/>
        </discretePr>
        <groupItems count="3">
          <m/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spers, Kelly M" refreshedDate="45861.89771759259" createdVersion="8" refreshedVersion="8" minRefreshableVersion="3" recordCount="233" xr:uid="{2B45D45D-2730-4D1D-B9C3-BE48BA24FC3F}">
  <cacheSource type="worksheet">
    <worksheetSource ref="A2:N1048576" sheet="2025 Card Sales Tracker"/>
  </cacheSource>
  <cacheFields count="14">
    <cacheField name="Class" numFmtId="0">
      <sharedItems containsBlank="1" containsMixedTypes="1" containsNumber="1" containsInteger="1" minValue="2026" maxValue="2030" count="7">
        <n v="2026"/>
        <n v="2027"/>
        <n v="2028"/>
        <n v="2029"/>
        <n v="2030"/>
        <s v="Coach"/>
        <m/>
      </sharedItems>
    </cacheField>
    <cacheField name="Last" numFmtId="0">
      <sharedItems containsBlank="1"/>
    </cacheField>
    <cacheField name="First" numFmtId="0">
      <sharedItems containsBlank="1"/>
    </cacheField>
    <cacheField name="Search" numFmtId="0">
      <sharedItems containsBlank="1" count="121">
        <s v="Luis Avedoy Lopez"/>
        <s v="Antonio Bostic"/>
        <s v="Brandon Cairo"/>
        <s v="Zion Camara"/>
        <s v="Dylan Caspers"/>
        <s v="Ignacio Cisneros"/>
        <s v="Cooper Coykendall"/>
        <s v="Liam Dalle"/>
        <s v="Adrian Fischer"/>
        <s v="Jayden Gonzalez"/>
        <s v="TJ Harden"/>
        <s v="Oshay Harris"/>
        <s v="Jamison Hedman"/>
        <s v="Ian Johnson"/>
        <s v="Javion Kellogg"/>
        <s v="Brad Knodel"/>
        <s v="Abdoulaye Magassouba"/>
        <s v="Kevon Mapp"/>
        <s v="Desmond Moody"/>
        <s v="Jayden Moore"/>
        <s v="Xavier Moore"/>
        <s v="Jack Otos"/>
        <s v="Josh Pierson"/>
        <s v="Charlie Pollen"/>
        <s v="Chase Radel"/>
        <s v="Victor Roberts"/>
        <s v="Kelvin Shekey"/>
        <s v="Tyreese Smith"/>
        <s v="Ben Spilde"/>
        <s v="Ayden Williams"/>
        <s v="James Woodstrom"/>
        <s v="Keane Woolever"/>
        <s v="Amari Caskey"/>
        <s v="Isaiah Clark"/>
        <s v="Wilmot David"/>
        <s v="Xavier Greene"/>
        <s v="Andre Ingram"/>
        <s v="Walter Johnson III"/>
        <s v="Ben Johnston"/>
        <s v="Will Johnston"/>
        <s v="Otis Larmie"/>
        <s v="Tyshawn Loyd"/>
        <s v="Andre Naranjo-rivera"/>
        <s v="Brandon Nyakundi"/>
        <s v="Travon Perkins"/>
        <s v="Wyatt Peterson"/>
        <s v="Shy Pettigrew"/>
        <s v="Maurice Powell"/>
        <s v="Trytan Rauton"/>
        <s v="LySanias Shelby"/>
        <s v="Jayden Stanley"/>
        <s v="Edward Walker"/>
        <s v="Isaac Zabel"/>
        <s v="Daniel Akinyele"/>
        <s v="David Akinyele"/>
        <s v="Piers Anderson"/>
        <s v="Xavier Bailey"/>
        <s v="Emilio Cisneros"/>
        <s v="Jaylen Davis"/>
        <s v="Mohamed Diano"/>
        <s v="Amontae Ford"/>
        <s v="Charlie Guiral"/>
        <s v="Drake Kato"/>
        <s v="Elijah Kephart"/>
        <s v="Aiden Korchari"/>
        <s v="Jake Kuznia"/>
        <s v="August Lindstrom Winkler"/>
        <s v="Railan Mao"/>
        <s v="Marshon Mccoy"/>
        <s v="Tre Moore"/>
        <s v="Angel Nevarez"/>
        <s v="Matvei Plenkov"/>
        <s v="Jack Pollen"/>
        <s v="Kaler Schutz"/>
        <s v="Emmett Sebesta"/>
        <s v="Lyndon Shelby"/>
        <s v="Raiden Simons"/>
        <s v="Dom Thompson"/>
        <s v="Demetris Wleh"/>
        <s v="Ayden Bebo"/>
        <s v="Noah Bissell"/>
        <s v="Andre Cannon"/>
        <s v="Desmond Coleman"/>
        <s v="josh confeld"/>
        <s v="Cordell Givance"/>
        <s v="Caleb Hoes"/>
        <s v="Collin Jacobson"/>
        <s v="Connor Jacobson"/>
        <s v="Dylan Kirchner"/>
        <s v="Charlie Laible"/>
        <s v="Oliver LaLonde"/>
        <s v="Takell Lee"/>
        <s v="Mason Long"/>
        <s v="Jabari Lubin"/>
        <s v="Aiden Marquez"/>
        <s v="Liam McCollum"/>
        <s v="Finn McManamon"/>
        <s v="Nick Merhy"/>
        <s v="Logan Merritt"/>
        <s v="Jon Nelson"/>
        <s v="Cooper Williamson"/>
        <s v="Drew Wolfson"/>
        <s v="Kenny Young"/>
        <s v="Jonathan Berry"/>
        <s v="Lazarrick Johnson"/>
        <s v="Lazarrius Johnson"/>
        <s v="Mason Joyner"/>
        <s v="Tyson Patterson"/>
        <s v="Koltan Rauton"/>
        <s v="Lyncoln Shelby"/>
        <s v="Justin Smiley Jr."/>
        <s v="Shawontez Swearegene"/>
        <s v="Brody Williams"/>
        <s v="Coach Chauncy"/>
        <s v="Coach Groovy "/>
        <s v="Coach Jay "/>
        <s v="Coach Lo"/>
        <s v="Coach Mark "/>
        <s v="Gerald Shepherd"/>
        <s v="Coach Vic "/>
        <m/>
      </sharedItems>
    </cacheField>
    <cacheField name="Primary Player Position" numFmtId="0">
      <sharedItems containsBlank="1" count="10">
        <s v="Linebacker"/>
        <s v="D-Line"/>
        <s v="Defensive Back"/>
        <s v="WR/TE"/>
        <s v="RB"/>
        <s v="O-Line"/>
        <s v="QB"/>
        <s v="Punter/Kicker"/>
        <s v="Coach"/>
        <m/>
      </sharedItems>
    </cacheField>
    <cacheField name="July Blitz Checkout?" numFmtId="0">
      <sharedItems containsBlank="1" containsMixedTypes="1" containsNumber="1" containsInteger="1" minValue="57" maxValue="57"/>
    </cacheField>
    <cacheField name="Card Bag #" numFmtId="0">
      <sharedItems containsBlank="1" containsMixedTypes="1" containsNumber="1" containsInteger="1" minValue="1" maxValue="82109"/>
    </cacheField>
    <cacheField name="Cards_x000a_Checked_x000a_Out" numFmtId="0">
      <sharedItems containsBlank="1" containsMixedTypes="1" containsNumber="1" containsInteger="1" minValue="6" maxValue="60"/>
    </cacheField>
    <cacheField name="Cards Returned" numFmtId="0">
      <sharedItems containsString="0" containsBlank="1" containsNumber="1" containsInteger="1" minValue="0" maxValue="19"/>
    </cacheField>
    <cacheField name="Total Cards _x000a_Sold" numFmtId="0">
      <sharedItems containsString="0" containsBlank="1" containsNumber="1" containsInteger="1" minValue="0" maxValue="49"/>
    </cacheField>
    <cacheField name="Bag Cards Sold_x000a_(vs Pop-Up)" numFmtId="0">
      <sharedItems containsString="0" containsBlank="1" containsNumber="1" containsInteger="1" minValue="0" maxValue="42"/>
    </cacheField>
    <cacheField name="Cards Outstanding" numFmtId="0">
      <sharedItems containsString="0" containsBlank="1" containsNumber="1" containsInteger="1" minValue="-16" maxValue="30"/>
    </cacheField>
    <cacheField name="2025 Season Player Fee" numFmtId="0">
      <sharedItems containsBlank="1"/>
    </cacheField>
    <cacheField name="2025 Player Acct Earnings" numFmtId="44">
      <sharedItems containsString="0" containsBlank="1" containsNumber="1" containsInteger="1" minValue="0" maxValue="2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5">
  <r>
    <d v="2025-07-21T00:00:00"/>
    <x v="0"/>
    <x v="0"/>
    <n v="1"/>
    <s v="Square"/>
    <n v="20"/>
    <s v="Damarius Cruz"/>
    <s v=" 1 x To be delivered (I need a card)"/>
    <x v="0"/>
  </r>
  <r>
    <d v="2025-07-21T00:00:00"/>
    <x v="1"/>
    <x v="0"/>
    <n v="1"/>
    <s v="Square"/>
    <n v="20"/>
    <s v="Amy Koepp"/>
    <s v=" 1 x To be delivered (I need a card)"/>
    <x v="0"/>
  </r>
  <r>
    <d v="2025-07-20T00:00:00"/>
    <x v="2"/>
    <x v="0"/>
    <n v="1"/>
    <s v="Square"/>
    <n v="20"/>
    <s v="Tonia Peterson"/>
    <s v=" 1 x To be delivered (I need a card)"/>
    <x v="0"/>
  </r>
  <r>
    <d v="2025-07-20T00:00:00"/>
    <x v="3"/>
    <x v="0"/>
    <n v="1"/>
    <s v="Square"/>
    <n v="20"/>
    <s v="Michael Foerster"/>
    <s v=" 1 x In-person sale (I have my card)"/>
    <x v="0"/>
  </r>
  <r>
    <d v="2025-07-20T00:00:00"/>
    <x v="3"/>
    <x v="0"/>
    <n v="1"/>
    <s v="Square"/>
    <n v="20"/>
    <s v="Teresa Belden"/>
    <s v=" 1 x In-person sale (I have my card)"/>
    <x v="0"/>
  </r>
  <r>
    <d v="2025-07-20T00:00:00"/>
    <x v="4"/>
    <x v="0"/>
    <n v="1"/>
    <s v="Square"/>
    <n v="20"/>
    <s v="Christina Merhy"/>
    <s v=" 1 x In-person sale (I have my card)"/>
    <x v="0"/>
  </r>
  <r>
    <d v="2025-07-20T00:00:00"/>
    <x v="4"/>
    <x v="0"/>
    <n v="2"/>
    <s v="Square"/>
    <n v="40"/>
    <s v="Christina Merhy"/>
    <s v=" 1 x In-person sale (I have my card)"/>
    <x v="0"/>
  </r>
  <r>
    <d v="2025-07-19T00:00:00"/>
    <x v="5"/>
    <x v="0"/>
    <n v="1"/>
    <s v="Square"/>
    <n v="20"/>
    <s v="Dante Williams"/>
    <s v=" 1 x To be delivered (I need a card)"/>
    <x v="0"/>
  </r>
  <r>
    <d v="2025-07-19T00:00:00"/>
    <x v="5"/>
    <x v="0"/>
    <n v="7"/>
    <s v="Cash"/>
    <n v="140"/>
    <s v="Pop-Up"/>
    <m/>
    <x v="1"/>
  </r>
  <r>
    <d v="2025-07-19T00:00:00"/>
    <x v="2"/>
    <x v="0"/>
    <n v="8"/>
    <s v="Cash"/>
    <n v="160"/>
    <s v="Legion"/>
    <m/>
    <x v="0"/>
  </r>
  <r>
    <d v="2025-07-19T00:00:00"/>
    <x v="2"/>
    <x v="0"/>
    <n v="1"/>
    <s v="Cash"/>
    <n v="10"/>
    <s v="Legion"/>
    <m/>
    <x v="0"/>
  </r>
  <r>
    <d v="2025-07-19T00:00:00"/>
    <x v="1"/>
    <x v="0"/>
    <n v="1"/>
    <s v="Square"/>
    <n v="20"/>
    <s v="Kelly Caspers"/>
    <s v=" 1 x In-person sale (I have my card)"/>
    <x v="0"/>
  </r>
  <r>
    <d v="2025-07-19T00:00:00"/>
    <x v="6"/>
    <x v="0"/>
    <n v="4"/>
    <s v="Cash"/>
    <n v="80"/>
    <s v="Pop-Up"/>
    <m/>
    <x v="1"/>
  </r>
  <r>
    <d v="2025-07-19T00:00:00"/>
    <x v="7"/>
    <x v="0"/>
    <n v="5"/>
    <s v="Square"/>
    <n v="100"/>
    <s v="Pop-Up"/>
    <m/>
    <x v="1"/>
  </r>
  <r>
    <d v="2025-07-19T00:00:00"/>
    <x v="7"/>
    <x v="0"/>
    <n v="2"/>
    <s v="Cash"/>
    <n v="40"/>
    <s v="Pop-Up"/>
    <m/>
    <x v="1"/>
  </r>
  <r>
    <d v="2025-07-19T00:00:00"/>
    <x v="8"/>
    <x v="0"/>
    <n v="3"/>
    <s v="Cash"/>
    <n v="60"/>
    <s v="Pop-Up"/>
    <m/>
    <x v="1"/>
  </r>
  <r>
    <d v="2025-07-19T00:00:00"/>
    <x v="8"/>
    <x v="0"/>
    <n v="1"/>
    <s v="Square"/>
    <n v="20"/>
    <s v="Pop-Up"/>
    <m/>
    <x v="1"/>
  </r>
  <r>
    <d v="2025-07-19T00:00:00"/>
    <x v="8"/>
    <x v="0"/>
    <n v="7"/>
    <s v="Cash"/>
    <n v="140"/>
    <s v="Pop-Up"/>
    <m/>
    <x v="1"/>
  </r>
  <r>
    <d v="2025-07-19T00:00:00"/>
    <x v="4"/>
    <x v="0"/>
    <n v="1"/>
    <s v="Square"/>
    <n v="20"/>
    <s v="Kenzie  Heck"/>
    <s v=" 1 x In-person sale (I have my card)"/>
    <x v="0"/>
  </r>
  <r>
    <d v="2025-07-19T00:00:00"/>
    <x v="4"/>
    <x v="0"/>
    <n v="4"/>
    <s v="Square"/>
    <n v="80"/>
    <s v="Pop-Up"/>
    <m/>
    <x v="1"/>
  </r>
  <r>
    <d v="2025-07-19T00:00:00"/>
    <x v="9"/>
    <x v="1"/>
    <n v="1"/>
    <s v="Square"/>
    <n v="5"/>
    <s v="Legion"/>
    <m/>
    <x v="0"/>
  </r>
  <r>
    <d v="2025-07-19T00:00:00"/>
    <x v="9"/>
    <x v="0"/>
    <n v="9"/>
    <s v="Cash"/>
    <n v="180"/>
    <s v="Legion"/>
    <m/>
    <x v="0"/>
  </r>
  <r>
    <d v="2025-07-17T00:00:00"/>
    <x v="10"/>
    <x v="0"/>
    <n v="1"/>
    <s v="Square"/>
    <n v="20"/>
    <s v="Karen Merrill"/>
    <s v=" 1 x To be delivered (I need a card)"/>
    <x v="0"/>
  </r>
  <r>
    <d v="2025-07-17T00:00:00"/>
    <x v="11"/>
    <x v="0"/>
    <n v="8"/>
    <s v="Square"/>
    <n v="160"/>
    <s v="Brita Givance"/>
    <s v=" 1 x In-person sale (I have my card)"/>
    <x v="0"/>
  </r>
  <r>
    <d v="2025-07-17T00:00:00"/>
    <x v="11"/>
    <x v="0"/>
    <n v="1"/>
    <s v="Square"/>
    <n v="20"/>
    <s v="Erika Gay"/>
    <s v=" 1 x In-person sale (I have my card)"/>
    <x v="0"/>
  </r>
  <r>
    <d v="2025-07-17T00:00:00"/>
    <x v="11"/>
    <x v="0"/>
    <n v="1"/>
    <s v="Square"/>
    <n v="20"/>
    <s v="Kathy Hawes"/>
    <s v=" 1 x In-person sale (I have my card)"/>
    <x v="0"/>
  </r>
  <r>
    <d v="2025-07-17T00:00:00"/>
    <x v="12"/>
    <x v="0"/>
    <n v="5"/>
    <s v="Square"/>
    <n v="100"/>
    <s v="Mary Levar"/>
    <s v=" 1 x To be delivered (I need a card)"/>
    <x v="0"/>
  </r>
  <r>
    <d v="2025-07-16T17:29:33"/>
    <x v="13"/>
    <x v="0"/>
    <n v="12"/>
    <s v="Cash"/>
    <n v="240"/>
    <m/>
    <m/>
    <x v="0"/>
  </r>
  <r>
    <d v="2025-07-16T17:28:02"/>
    <x v="8"/>
    <x v="0"/>
    <n v="6"/>
    <s v="Cash"/>
    <n v="120"/>
    <m/>
    <m/>
    <x v="0"/>
  </r>
  <r>
    <d v="2025-07-16T17:26:25"/>
    <x v="14"/>
    <x v="0"/>
    <n v="5"/>
    <s v="Cash"/>
    <n v="100"/>
    <m/>
    <m/>
    <x v="0"/>
  </r>
  <r>
    <d v="2025-07-16T17:25:22"/>
    <x v="15"/>
    <x v="0"/>
    <n v="4"/>
    <s v="Cash"/>
    <n v="80"/>
    <m/>
    <m/>
    <x v="0"/>
  </r>
  <r>
    <d v="2025-07-16T17:24:39"/>
    <x v="16"/>
    <x v="0"/>
    <n v="11"/>
    <s v="Cash"/>
    <n v="220"/>
    <m/>
    <m/>
    <x v="0"/>
  </r>
  <r>
    <d v="2025-07-16T17:23:41"/>
    <x v="17"/>
    <x v="0"/>
    <n v="6"/>
    <s v="Cash"/>
    <n v="120"/>
    <m/>
    <m/>
    <x v="0"/>
  </r>
  <r>
    <d v="2025-07-16T00:00:00"/>
    <x v="14"/>
    <x v="1"/>
    <n v="1"/>
    <s v="Cash"/>
    <n v="20"/>
    <m/>
    <m/>
    <x v="0"/>
  </r>
  <r>
    <d v="2025-07-15T00:00:00"/>
    <x v="18"/>
    <x v="0"/>
    <n v="1"/>
    <s v="Square"/>
    <n v="20"/>
    <s v="LaTrisha Woolever"/>
    <s v=" 1 x In-person sale (I have my card)"/>
    <x v="0"/>
  </r>
  <r>
    <d v="2025-07-15T00:00:00"/>
    <x v="11"/>
    <x v="0"/>
    <n v="1"/>
    <s v="Square"/>
    <n v="20"/>
    <s v="Abby Hawes"/>
    <s v=" 1 x In-person sale (I have my card)"/>
    <x v="0"/>
  </r>
  <r>
    <d v="2025-07-15T00:00:00"/>
    <x v="11"/>
    <x v="0"/>
    <n v="1"/>
    <s v="Square"/>
    <n v="20"/>
    <s v="Bria Sandifer"/>
    <s v=" 1 x In-person sale (I have my card)"/>
    <x v="0"/>
  </r>
  <r>
    <d v="2025-07-15T00:00:00"/>
    <x v="11"/>
    <x v="0"/>
    <n v="1"/>
    <s v="Square"/>
    <n v="20"/>
    <s v="Brita Givance"/>
    <s v=" 1 x In-person sale (I have my card)"/>
    <x v="0"/>
  </r>
  <r>
    <d v="2025-07-15T00:00:00"/>
    <x v="1"/>
    <x v="0"/>
    <n v="1"/>
    <s v="Square"/>
    <n v="20"/>
    <s v="Julie Reece"/>
    <s v=" 1 x To be delivered (I need a card)"/>
    <x v="0"/>
  </r>
  <r>
    <d v="2025-07-15T00:00:00"/>
    <x v="19"/>
    <x v="0"/>
    <n v="1"/>
    <s v="Square"/>
    <n v="20"/>
    <s v="LaTrisha Woolever"/>
    <s v=" 1 x In-person sale (I have my card)"/>
    <x v="0"/>
  </r>
  <r>
    <d v="2025-07-15T00:00:00"/>
    <x v="20"/>
    <x v="0"/>
    <n v="1"/>
    <s v="Square"/>
    <n v="20"/>
    <s v="Jane Maschka"/>
    <s v=" 1 x In-person sale (I have my card)"/>
    <x v="0"/>
  </r>
  <r>
    <d v="2025-07-14T21:48:50"/>
    <x v="9"/>
    <x v="0"/>
    <n v="1"/>
    <s v="Cash"/>
    <n v="20"/>
    <m/>
    <m/>
    <x v="0"/>
  </r>
  <r>
    <d v="2025-07-14T21:46:28"/>
    <x v="2"/>
    <x v="0"/>
    <n v="3"/>
    <s v="Cash"/>
    <n v="60"/>
    <m/>
    <m/>
    <x v="0"/>
  </r>
  <r>
    <d v="2025-07-14T00:00:00"/>
    <x v="2"/>
    <x v="0"/>
    <n v="1"/>
    <s v="Square"/>
    <n v="20"/>
    <s v="Rebecca Schack"/>
    <s v=" 1 x To be delivered (I need a card)"/>
    <x v="0"/>
  </r>
  <r>
    <d v="2025-07-14T00:00:00"/>
    <x v="11"/>
    <x v="0"/>
    <n v="1"/>
    <s v="Square"/>
    <n v="20"/>
    <s v="Kirstin McMullen"/>
    <s v=" 1 x To be delivered (I need a card)"/>
    <x v="0"/>
  </r>
  <r>
    <d v="2025-07-14T00:00:00"/>
    <x v="1"/>
    <x v="0"/>
    <n v="1"/>
    <s v="Square"/>
    <n v="20"/>
    <s v="Kara Lindstrom"/>
    <s v=" 1 x In-person sale (I have my card)"/>
    <x v="0"/>
  </r>
  <r>
    <d v="2025-07-14T00:00:00"/>
    <x v="1"/>
    <x v="0"/>
    <n v="2"/>
    <s v="Square"/>
    <n v="40"/>
    <s v="Monisha Chakrapani"/>
    <s v=" 1 x To be delivered (I need a card)"/>
    <x v="0"/>
  </r>
  <r>
    <d v="2025-07-14T00:00:00"/>
    <x v="21"/>
    <x v="0"/>
    <n v="1"/>
    <s v="Square"/>
    <n v="20"/>
    <s v="Karla Palmersheim"/>
    <s v=" 1 x To be delivered (I need a card)"/>
    <x v="0"/>
  </r>
  <r>
    <d v="2025-07-14T00:00:00"/>
    <x v="22"/>
    <x v="0"/>
    <n v="1"/>
    <s v="Square"/>
    <n v="20"/>
    <s v="Alexandra Solovey"/>
    <s v=" 1 x To be delivered (I need a card)"/>
    <x v="0"/>
  </r>
  <r>
    <d v="2025-07-14T00:00:00"/>
    <x v="23"/>
    <x v="0"/>
    <n v="2"/>
    <s v="Square"/>
    <n v="40"/>
    <s v="Ellen Timmers"/>
    <s v=" 1 x To be delivered (I need a card)"/>
    <x v="0"/>
  </r>
  <r>
    <d v="2025-07-14T00:00:00"/>
    <x v="24"/>
    <x v="0"/>
    <n v="8"/>
    <s v="Square"/>
    <n v="160"/>
    <s v="Marcie Bissell"/>
    <s v=" 1 x In-person sale (I have my card)"/>
    <x v="0"/>
  </r>
  <r>
    <d v="2025-07-14T00:00:00"/>
    <x v="25"/>
    <x v="0"/>
    <n v="1"/>
    <s v="Square"/>
    <n v="20"/>
    <s v="Ebony Shackelford"/>
    <s v=" 1 x In-person sale (I have my card)"/>
    <x v="0"/>
  </r>
  <r>
    <d v="2025-07-13T00:00:00"/>
    <x v="26"/>
    <x v="0"/>
    <n v="13"/>
    <s v="Cash"/>
    <n v="260"/>
    <s v="Blitz Week"/>
    <m/>
    <x v="0"/>
  </r>
  <r>
    <d v="2025-07-13T00:00:00"/>
    <x v="26"/>
    <x v="0"/>
    <n v="16"/>
    <s v="Cash"/>
    <n v="320"/>
    <s v="Pop-Up"/>
    <m/>
    <x v="1"/>
  </r>
  <r>
    <d v="2025-07-13T00:00:00"/>
    <x v="27"/>
    <x v="0"/>
    <n v="5"/>
    <s v="Venmo"/>
    <n v="100"/>
    <s v="Pop-Up"/>
    <m/>
    <x v="1"/>
  </r>
  <r>
    <d v="2025-07-13T00:00:00"/>
    <x v="13"/>
    <x v="0"/>
    <n v="1"/>
    <s v="Square"/>
    <n v="20"/>
    <s v="Brittany Wunderlin"/>
    <m/>
    <x v="0"/>
  </r>
  <r>
    <d v="2025-07-13T00:00:00"/>
    <x v="2"/>
    <x v="0"/>
    <n v="1"/>
    <s v="Square"/>
    <n v="20"/>
    <s v="Connor Guttenfelder"/>
    <m/>
    <x v="0"/>
  </r>
  <r>
    <d v="2025-07-13T00:00:00"/>
    <x v="28"/>
    <x v="0"/>
    <n v="12"/>
    <s v="Cash"/>
    <n v="240"/>
    <s v="Blitz Week"/>
    <m/>
    <x v="0"/>
  </r>
  <r>
    <d v="2025-07-13T00:00:00"/>
    <x v="28"/>
    <x v="0"/>
    <n v="1"/>
    <s v="Square"/>
    <n v="20"/>
    <s v="Pop-Up"/>
    <m/>
    <x v="1"/>
  </r>
  <r>
    <d v="2025-07-13T00:00:00"/>
    <x v="28"/>
    <x v="0"/>
    <n v="11"/>
    <s v="Square"/>
    <n v="220"/>
    <s v="Pop-Up"/>
    <m/>
    <x v="1"/>
  </r>
  <r>
    <d v="2025-07-13T00:00:00"/>
    <x v="29"/>
    <x v="0"/>
    <n v="5"/>
    <s v="Square"/>
    <n v="100"/>
    <s v="Markeyla Chatman"/>
    <s v=" 1 x In-person sale (I have my card)"/>
    <x v="0"/>
  </r>
  <r>
    <d v="2025-07-13T00:00:00"/>
    <x v="30"/>
    <x v="0"/>
    <n v="1"/>
    <s v="Square"/>
    <n v="20"/>
    <s v="Ashley Harris"/>
    <s v="1 x In-person sale (I have my card)"/>
    <x v="0"/>
  </r>
  <r>
    <d v="2025-07-13T00:00:00"/>
    <x v="11"/>
    <x v="0"/>
    <n v="1"/>
    <s v="Square"/>
    <n v="20"/>
    <s v="Maria Hawes"/>
    <m/>
    <x v="0"/>
  </r>
  <r>
    <d v="2025-07-13T00:00:00"/>
    <x v="12"/>
    <x v="0"/>
    <n v="1"/>
    <s v="Square"/>
    <n v="20"/>
    <s v="Talia Jackson"/>
    <s v=" 1 x To be delivered (I need a card)"/>
    <x v="0"/>
  </r>
  <r>
    <d v="2025-07-13T00:00:00"/>
    <x v="23"/>
    <x v="0"/>
    <n v="1"/>
    <s v="Square"/>
    <n v="20"/>
    <s v="Keri Strusz"/>
    <s v=" 1 x To be delivered (I need a card)"/>
    <x v="0"/>
  </r>
  <r>
    <d v="2025-07-13T00:00:00"/>
    <x v="23"/>
    <x v="0"/>
    <n v="1"/>
    <s v="Square"/>
    <n v="20"/>
    <s v="Martha Fillion"/>
    <s v=" 1 x To be delivered (I need a card)"/>
    <x v="0"/>
  </r>
  <r>
    <d v="2025-07-13T00:00:00"/>
    <x v="7"/>
    <x v="0"/>
    <n v="1"/>
    <s v="Square"/>
    <n v="20"/>
    <s v="Nathan Earley"/>
    <m/>
    <x v="0"/>
  </r>
  <r>
    <d v="2025-07-13T00:00:00"/>
    <x v="20"/>
    <x v="0"/>
    <n v="13"/>
    <s v="Cash"/>
    <n v="260"/>
    <s v="Blitz Week"/>
    <m/>
    <x v="0"/>
  </r>
  <r>
    <d v="2025-07-13T00:00:00"/>
    <x v="20"/>
    <x v="1"/>
    <n v="1"/>
    <s v="Cash"/>
    <n v="10"/>
    <s v="Blitz Week"/>
    <m/>
    <x v="0"/>
  </r>
  <r>
    <d v="2025-07-13T00:00:00"/>
    <x v="20"/>
    <x v="0"/>
    <n v="2"/>
    <s v="Venmo"/>
    <n v="20"/>
    <s v="Pop-Up"/>
    <m/>
    <x v="1"/>
  </r>
  <r>
    <d v="2025-07-13T00:00:00"/>
    <x v="20"/>
    <x v="0"/>
    <n v="2"/>
    <s v="Square"/>
    <n v="40"/>
    <s v="Pop-Up"/>
    <m/>
    <x v="1"/>
  </r>
  <r>
    <d v="2025-07-13T00:00:00"/>
    <x v="20"/>
    <x v="0"/>
    <n v="1"/>
    <s v="Cash"/>
    <n v="20"/>
    <s v="Pop-Up"/>
    <m/>
    <x v="1"/>
  </r>
  <r>
    <d v="2025-07-13T00:00:00"/>
    <x v="20"/>
    <x v="1"/>
    <n v="1"/>
    <s v="Cash"/>
    <n v="24"/>
    <s v="Pop-Up"/>
    <m/>
    <x v="1"/>
  </r>
  <r>
    <d v="2025-07-13T00:00:00"/>
    <x v="31"/>
    <x v="0"/>
    <n v="1"/>
    <s v="Square"/>
    <n v="20"/>
    <s v="Stephanie Johns"/>
    <m/>
    <x v="0"/>
  </r>
  <r>
    <d v="2025-07-13T00:00:00"/>
    <x v="4"/>
    <x v="0"/>
    <n v="1"/>
    <s v="Square"/>
    <n v="20"/>
    <s v="Christina Merhy"/>
    <m/>
    <x v="0"/>
  </r>
  <r>
    <d v="2025-07-13T00:00:00"/>
    <x v="4"/>
    <x v="0"/>
    <n v="2"/>
    <s v="Square"/>
    <n v="40"/>
    <s v="Christina Merhy"/>
    <m/>
    <x v="0"/>
  </r>
  <r>
    <d v="2025-07-13T00:00:00"/>
    <x v="4"/>
    <x v="0"/>
    <n v="3"/>
    <s v="Square"/>
    <n v="60"/>
    <s v="Christina Merhy"/>
    <s v=" 1 x In-person sale (I have my card)"/>
    <x v="0"/>
  </r>
  <r>
    <d v="2025-07-13T00:00:00"/>
    <x v="32"/>
    <x v="0"/>
    <n v="1"/>
    <s v="Square"/>
    <n v="20"/>
    <s v="Bopharl Pen"/>
    <m/>
    <x v="0"/>
  </r>
  <r>
    <d v="2025-07-13T00:00:00"/>
    <x v="32"/>
    <x v="0"/>
    <n v="1"/>
    <s v="Square"/>
    <n v="20"/>
    <s v="Sarah Srep"/>
    <m/>
    <x v="0"/>
  </r>
  <r>
    <d v="2025-07-13T00:00:00"/>
    <x v="32"/>
    <x v="0"/>
    <n v="1"/>
    <s v="Square"/>
    <n v="20"/>
    <s v="Shoua Harvey"/>
    <m/>
    <x v="0"/>
  </r>
  <r>
    <d v="2025-07-13T00:00:00"/>
    <x v="32"/>
    <x v="0"/>
    <n v="1"/>
    <s v="Square"/>
    <n v="20"/>
    <s v="Tina Segelstrom"/>
    <m/>
    <x v="0"/>
  </r>
  <r>
    <d v="2025-07-12T00:00:00"/>
    <x v="16"/>
    <x v="0"/>
    <n v="3"/>
    <s v="Cash"/>
    <n v="60"/>
    <s v="Blitz"/>
    <m/>
    <x v="0"/>
  </r>
  <r>
    <d v="2025-07-12T00:00:00"/>
    <x v="16"/>
    <x v="0"/>
    <n v="2"/>
    <s v="Square"/>
    <n v="100"/>
    <s v="Blitz"/>
    <m/>
    <x v="1"/>
  </r>
  <r>
    <d v="2025-07-12T00:00:00"/>
    <x v="16"/>
    <x v="0"/>
    <n v="8"/>
    <s v="Cash"/>
    <n v="160"/>
    <s v="Blitz"/>
    <m/>
    <x v="1"/>
  </r>
  <r>
    <d v="2025-07-12T00:00:00"/>
    <x v="16"/>
    <x v="0"/>
    <n v="3"/>
    <s v="Cash"/>
    <n v="60"/>
    <s v="Pop-Up"/>
    <m/>
    <x v="1"/>
  </r>
  <r>
    <d v="2025-07-12T00:00:00"/>
    <x v="16"/>
    <x v="0"/>
    <n v="1"/>
    <s v="Square"/>
    <n v="20"/>
    <s v="Pop-Up"/>
    <m/>
    <x v="1"/>
  </r>
  <r>
    <d v="2025-07-12T00:00:00"/>
    <x v="28"/>
    <x v="0"/>
    <n v="1"/>
    <s v="Square"/>
    <n v="20"/>
    <s v="Emily Pyne"/>
    <m/>
    <x v="0"/>
  </r>
  <r>
    <d v="2025-07-12T00:00:00"/>
    <x v="28"/>
    <x v="0"/>
    <n v="1"/>
    <s v="Square"/>
    <n v="20"/>
    <s v="Emily Pyne"/>
    <s v=" 1 x In-person sale (I have my card)"/>
    <x v="0"/>
  </r>
  <r>
    <d v="2025-07-12T00:00:00"/>
    <x v="28"/>
    <x v="0"/>
    <n v="1"/>
    <s v="Square"/>
    <n v="20"/>
    <s v="Milton Un"/>
    <m/>
    <x v="0"/>
  </r>
  <r>
    <d v="2025-07-12T00:00:00"/>
    <x v="28"/>
    <x v="0"/>
    <n v="1"/>
    <s v="Square"/>
    <n v="20"/>
    <s v="Milton Un"/>
    <s v=" 1 x In-person sale (I have my card)"/>
    <x v="0"/>
  </r>
  <r>
    <d v="2025-07-12T00:00:00"/>
    <x v="30"/>
    <x v="0"/>
    <n v="1"/>
    <s v="Square"/>
    <n v="20"/>
    <s v="Alex Oertli"/>
    <m/>
    <x v="0"/>
  </r>
  <r>
    <d v="2025-07-12T00:00:00"/>
    <x v="30"/>
    <x v="0"/>
    <n v="1"/>
    <s v="Square"/>
    <n v="20"/>
    <s v="Alex Oertli"/>
    <s v=" 1 x In-person sale (I have my card)"/>
    <x v="0"/>
  </r>
  <r>
    <d v="2025-07-12T00:00:00"/>
    <x v="33"/>
    <x v="0"/>
    <n v="1"/>
    <s v="Square"/>
    <n v="20"/>
    <s v="Finnegan Reardon-Mann"/>
    <m/>
    <x v="0"/>
  </r>
  <r>
    <d v="2025-07-12T00:00:00"/>
    <x v="33"/>
    <x v="0"/>
    <n v="1"/>
    <s v="Square"/>
    <n v="20"/>
    <s v="Finnegan Reardon-Mann"/>
    <s v=" 1 x In-person sale (I have my card)"/>
    <x v="0"/>
  </r>
  <r>
    <d v="2025-07-12T00:00:00"/>
    <x v="33"/>
    <x v="0"/>
    <n v="1"/>
    <s v="Square"/>
    <n v="20"/>
    <s v="Sam Walker"/>
    <m/>
    <x v="0"/>
  </r>
  <r>
    <d v="2025-07-12T00:00:00"/>
    <x v="33"/>
    <x v="0"/>
    <n v="1"/>
    <s v="Square"/>
    <n v="20"/>
    <s v="Sam Walker"/>
    <s v=" 1 x In-person sale (I have my card)"/>
    <x v="0"/>
  </r>
  <r>
    <d v="2025-07-12T00:00:00"/>
    <x v="11"/>
    <x v="0"/>
    <n v="2"/>
    <s v="Square"/>
    <n v="40"/>
    <s v="BRANDI NELSON"/>
    <m/>
    <x v="0"/>
  </r>
  <r>
    <d v="2025-07-12T00:00:00"/>
    <x v="11"/>
    <x v="0"/>
    <n v="2"/>
    <s v="Square"/>
    <n v="40"/>
    <s v="BRANDI NELSON"/>
    <s v=" 1 x To be delivered (I need a card)"/>
    <x v="0"/>
  </r>
  <r>
    <d v="2025-07-12T00:00:00"/>
    <x v="34"/>
    <x v="0"/>
    <n v="3"/>
    <s v="Cash"/>
    <n v="60"/>
    <s v="Blitz"/>
    <m/>
    <x v="0"/>
  </r>
  <r>
    <d v="2025-07-12T00:00:00"/>
    <x v="34"/>
    <x v="0"/>
    <n v="3"/>
    <s v="Square"/>
    <n v="140"/>
    <s v="Blitz"/>
    <m/>
    <x v="0"/>
  </r>
  <r>
    <d v="2025-07-12T00:00:00"/>
    <x v="34"/>
    <x v="0"/>
    <n v="2"/>
    <s v="Cash"/>
    <n v="20"/>
    <s v="Pop-Up"/>
    <m/>
    <x v="1"/>
  </r>
  <r>
    <d v="2025-07-12T00:00:00"/>
    <x v="34"/>
    <x v="0"/>
    <n v="2"/>
    <s v="Square"/>
    <n v="40"/>
    <s v="Pop-Up"/>
    <m/>
    <x v="1"/>
  </r>
  <r>
    <d v="2025-07-12T00:00:00"/>
    <x v="35"/>
    <x v="0"/>
    <n v="3"/>
    <s v="Square"/>
    <n v="60"/>
    <s v="Blitz"/>
    <m/>
    <x v="0"/>
  </r>
  <r>
    <d v="2025-07-12T00:00:00"/>
    <x v="35"/>
    <x v="0"/>
    <n v="3"/>
    <s v="Cash"/>
    <n v="60"/>
    <s v="Blitz"/>
    <m/>
    <x v="0"/>
  </r>
  <r>
    <d v="2025-07-12T00:00:00"/>
    <x v="35"/>
    <x v="0"/>
    <n v="1"/>
    <s v="Cash"/>
    <n v="20"/>
    <s v="Pop-Up"/>
    <m/>
    <x v="1"/>
  </r>
  <r>
    <d v="2025-07-12T00:00:00"/>
    <x v="35"/>
    <x v="0"/>
    <n v="2"/>
    <s v="Square"/>
    <n v="20"/>
    <s v="Pop-Up"/>
    <m/>
    <x v="1"/>
  </r>
  <r>
    <d v="2025-07-12T00:00:00"/>
    <x v="19"/>
    <x v="0"/>
    <n v="2"/>
    <s v="Square"/>
    <n v="40"/>
    <s v="Blitz"/>
    <m/>
    <x v="0"/>
  </r>
  <r>
    <d v="2025-07-12T00:00:00"/>
    <x v="19"/>
    <x v="0"/>
    <n v="3"/>
    <s v="Cash"/>
    <n v="60"/>
    <s v="Blitz"/>
    <m/>
    <x v="0"/>
  </r>
  <r>
    <d v="2025-07-12T00:00:00"/>
    <x v="19"/>
    <x v="0"/>
    <n v="3"/>
    <s v="Square"/>
    <n v="60"/>
    <s v="Pop-Up"/>
    <m/>
    <x v="1"/>
  </r>
  <r>
    <d v="2025-07-12T00:00:00"/>
    <x v="23"/>
    <x v="0"/>
    <n v="7"/>
    <s v="Cash"/>
    <n v="140"/>
    <s v="Pop-Up"/>
    <m/>
    <x v="1"/>
  </r>
  <r>
    <d v="2025-07-12T00:00:00"/>
    <x v="23"/>
    <x v="0"/>
    <n v="7"/>
    <s v="Square"/>
    <n v="140"/>
    <s v="Pop-Up"/>
    <m/>
    <x v="1"/>
  </r>
  <r>
    <d v="2025-07-12T00:00:00"/>
    <x v="7"/>
    <x v="0"/>
    <n v="1"/>
    <s v="Square"/>
    <n v="20"/>
    <s v="Jennifer Rajkumar"/>
    <m/>
    <x v="0"/>
  </r>
  <r>
    <d v="2025-07-12T00:00:00"/>
    <x v="7"/>
    <x v="0"/>
    <n v="1"/>
    <s v="Square"/>
    <n v="20"/>
    <s v="Jennifer Rajkumar"/>
    <s v=" 1 x In-person sale (I have my card)"/>
    <x v="0"/>
  </r>
  <r>
    <d v="2025-07-12T00:00:00"/>
    <x v="20"/>
    <x v="0"/>
    <n v="1"/>
    <s v="Square"/>
    <n v="20"/>
    <s v="Pop-Up"/>
    <m/>
    <x v="1"/>
  </r>
  <r>
    <d v="2025-07-12T00:00:00"/>
    <x v="17"/>
    <x v="0"/>
    <n v="1"/>
    <s v="Square"/>
    <n v="20"/>
    <s v="Alonzo Spence"/>
    <m/>
    <x v="0"/>
  </r>
  <r>
    <d v="2025-07-12T00:00:00"/>
    <x v="17"/>
    <x v="0"/>
    <n v="1"/>
    <s v="Square"/>
    <n v="20"/>
    <s v="Alonzo Spence"/>
    <s v=" 1 x To be delivered (I need a card)"/>
    <x v="0"/>
  </r>
  <r>
    <d v="2025-07-11T00:00:00"/>
    <x v="2"/>
    <x v="0"/>
    <n v="1"/>
    <s v="Square"/>
    <n v="20"/>
    <s v="Steve Nguyen"/>
    <s v=" 1 x To be delivered (I need a card)"/>
    <x v="0"/>
  </r>
  <r>
    <d v="2025-07-11T00:00:00"/>
    <x v="0"/>
    <x v="0"/>
    <n v="1"/>
    <s v="Square"/>
    <n v="20"/>
    <s v="Drake Okumura"/>
    <m/>
    <x v="0"/>
  </r>
  <r>
    <d v="2025-07-11T00:00:00"/>
    <x v="1"/>
    <x v="0"/>
    <n v="1"/>
    <s v="Square"/>
    <n v="20"/>
    <s v="Jennifer Trujillo"/>
    <s v=" 1 x To be delivered (I need a card)"/>
    <x v="0"/>
  </r>
  <r>
    <d v="2025-07-11T00:00:00"/>
    <x v="1"/>
    <x v="0"/>
    <n v="1"/>
    <s v="Square"/>
    <n v="20"/>
    <s v="Jinnie Hall"/>
    <m/>
    <x v="0"/>
  </r>
  <r>
    <d v="2025-07-11T00:00:00"/>
    <x v="1"/>
    <x v="0"/>
    <n v="1"/>
    <s v="Square"/>
    <n v="20"/>
    <s v="Molly Moseley"/>
    <m/>
    <x v="0"/>
  </r>
  <r>
    <d v="2025-07-11T00:00:00"/>
    <x v="1"/>
    <x v="0"/>
    <n v="1"/>
    <s v="Square"/>
    <n v="20"/>
    <s v="Sheila Lichty"/>
    <s v=" 1 x To be delivered (I need a card)"/>
    <x v="0"/>
  </r>
  <r>
    <d v="2025-07-11T00:00:00"/>
    <x v="1"/>
    <x v="0"/>
    <n v="1"/>
    <s v="Square"/>
    <n v="20"/>
    <s v="Traci Morelli"/>
    <s v=" 1 x To be delivered (I need a card)"/>
    <x v="0"/>
  </r>
  <r>
    <d v="2025-07-11T00:00:00"/>
    <x v="22"/>
    <x v="0"/>
    <n v="1"/>
    <s v="Square"/>
    <n v="20"/>
    <s v="Patricia Hartfiel"/>
    <s v=" 1 x In-person sale (I have my card)"/>
    <x v="0"/>
  </r>
  <r>
    <d v="2025-07-11T00:00:00"/>
    <x v="22"/>
    <x v="0"/>
    <n v="1"/>
    <s v="Square"/>
    <n v="20"/>
    <s v="Patricia J Hartfiel"/>
    <s v=" 1 x In-person sale (I have my card)"/>
    <x v="0"/>
  </r>
  <r>
    <d v="2025-07-11T00:00:00"/>
    <x v="12"/>
    <x v="0"/>
    <n v="1"/>
    <s v="Square"/>
    <n v="20"/>
    <s v="Michelle Clark"/>
    <m/>
    <x v="0"/>
  </r>
  <r>
    <d v="2025-07-11T00:00:00"/>
    <x v="31"/>
    <x v="0"/>
    <n v="1"/>
    <s v="Square"/>
    <n v="20"/>
    <s v="Tiara Goldsby"/>
    <s v=" 1 x To be delivered (I need a card)"/>
    <x v="0"/>
  </r>
  <r>
    <d v="2025-07-11T00:00:00"/>
    <x v="36"/>
    <x v="0"/>
    <n v="1"/>
    <s v="Square"/>
    <n v="20"/>
    <s v="Sherita Hardy"/>
    <s v=" 1 x To be delivered (I need a card)"/>
    <x v="0"/>
  </r>
  <r>
    <d v="2025-07-11T00:00:00"/>
    <x v="8"/>
    <x v="0"/>
    <n v="1"/>
    <s v="Square"/>
    <n v="20"/>
    <s v="Britney Vervinck"/>
    <m/>
    <x v="0"/>
  </r>
  <r>
    <d v="2025-07-11T00:00:00"/>
    <x v="9"/>
    <x v="0"/>
    <n v="1"/>
    <s v="Square"/>
    <n v="20"/>
    <s v="Steve Nguyen"/>
    <s v=" 1 x To be delivered (I need a card)"/>
    <x v="0"/>
  </r>
  <r>
    <d v="2025-07-10T00:00:00"/>
    <x v="37"/>
    <x v="0"/>
    <n v="1"/>
    <s v="Square"/>
    <n v="20"/>
    <s v="Jon Bastian"/>
    <s v=" 1 x To be delivered (I need a card)"/>
    <x v="0"/>
  </r>
  <r>
    <d v="2025-07-10T00:00:00"/>
    <x v="38"/>
    <x v="0"/>
    <n v="7"/>
    <s v="Cash"/>
    <n v="140"/>
    <s v="Blitz Week"/>
    <m/>
    <x v="0"/>
  </r>
  <r>
    <d v="2025-07-10T00:00:00"/>
    <x v="13"/>
    <x v="0"/>
    <n v="18"/>
    <s v="Cash"/>
    <n v="360"/>
    <s v="Blitz Week"/>
    <m/>
    <x v="0"/>
  </r>
  <r>
    <d v="2025-07-10T00:00:00"/>
    <x v="13"/>
    <x v="0"/>
    <n v="1"/>
    <s v="Square"/>
    <n v="20"/>
    <s v="Kara Denfeld"/>
    <s v=" 1 x In-person sale (I have my card)"/>
    <x v="0"/>
  </r>
  <r>
    <d v="2025-07-10T00:00:00"/>
    <x v="13"/>
    <x v="0"/>
    <n v="1"/>
    <s v="Square"/>
    <n v="20"/>
    <s v="Karissa Kuhle"/>
    <s v=" 1 x In-person sale (I have my card)"/>
    <x v="0"/>
  </r>
  <r>
    <d v="2025-07-10T00:00:00"/>
    <x v="13"/>
    <x v="0"/>
    <n v="3"/>
    <s v="Square"/>
    <n v="60"/>
    <s v="Karla Rodrigues"/>
    <s v=" 1 x In-person sale (I have my card)"/>
    <x v="0"/>
  </r>
  <r>
    <d v="2025-07-10T00:00:00"/>
    <x v="13"/>
    <x v="0"/>
    <n v="1"/>
    <s v="Square"/>
    <n v="20"/>
    <s v="Taylor Lewis"/>
    <s v=" 1 x In-person sale (I have my card)"/>
    <x v="0"/>
  </r>
  <r>
    <d v="2025-07-10T00:00:00"/>
    <x v="39"/>
    <x v="0"/>
    <n v="14"/>
    <s v="Cash"/>
    <n v="280"/>
    <s v="Blitz Week"/>
    <m/>
    <x v="0"/>
  </r>
  <r>
    <d v="2025-07-10T00:00:00"/>
    <x v="39"/>
    <x v="1"/>
    <n v="1"/>
    <s v="Cash"/>
    <n v="10"/>
    <s v="Blitz Week"/>
    <m/>
    <x v="0"/>
  </r>
  <r>
    <d v="2025-07-10T00:00:00"/>
    <x v="2"/>
    <x v="0"/>
    <n v="5"/>
    <s v="Cash"/>
    <n v="100"/>
    <s v="Blitz Week"/>
    <m/>
    <x v="0"/>
  </r>
  <r>
    <d v="2025-07-10T00:00:00"/>
    <x v="2"/>
    <x v="0"/>
    <n v="1"/>
    <s v="Square"/>
    <n v="20"/>
    <s v="Marsha Stowe"/>
    <s v=" 1 x To be delivered (I need a card)"/>
    <x v="0"/>
  </r>
  <r>
    <d v="2025-07-10T00:00:00"/>
    <x v="2"/>
    <x v="0"/>
    <n v="2"/>
    <s v="Square"/>
    <n v="40"/>
    <s v="Molly Monahan"/>
    <s v=" 1 x In-person sale (I have my card)"/>
    <x v="0"/>
  </r>
  <r>
    <d v="2025-07-10T00:00:00"/>
    <x v="40"/>
    <x v="0"/>
    <n v="1"/>
    <s v="Square"/>
    <n v="20"/>
    <s v="Angie Knodel"/>
    <s v=" 1 x In-person sale (I have my card)"/>
    <x v="0"/>
  </r>
  <r>
    <d v="2025-07-10T00:00:00"/>
    <x v="40"/>
    <x v="0"/>
    <n v="10"/>
    <s v="Cash"/>
    <n v="200"/>
    <s v="Blitz Week"/>
    <m/>
    <x v="0"/>
  </r>
  <r>
    <d v="2025-07-10T00:00:00"/>
    <x v="40"/>
    <x v="1"/>
    <n v="1"/>
    <s v="Cash"/>
    <n v="10"/>
    <s v="Blitz Week"/>
    <m/>
    <x v="0"/>
  </r>
  <r>
    <d v="2025-07-10T00:00:00"/>
    <x v="40"/>
    <x v="0"/>
    <n v="1"/>
    <s v="Square"/>
    <n v="20"/>
    <s v="Jessica Busse"/>
    <s v=" 1 x In-person sale (I have my card)"/>
    <x v="0"/>
  </r>
  <r>
    <d v="2025-07-10T00:00:00"/>
    <x v="40"/>
    <x v="0"/>
    <n v="1"/>
    <s v="Square"/>
    <n v="20"/>
    <s v="Leah Davis"/>
    <s v=" 1 x In-person sale (I have my card)"/>
    <x v="0"/>
  </r>
  <r>
    <d v="2025-07-10T00:00:00"/>
    <x v="40"/>
    <x v="0"/>
    <n v="1"/>
    <s v="Square"/>
    <n v="20"/>
    <s v="Young, Justin"/>
    <s v=" 1 x In-person sale (I have my card)"/>
    <x v="0"/>
  </r>
  <r>
    <d v="2025-07-10T00:00:00"/>
    <x v="0"/>
    <x v="0"/>
    <n v="16"/>
    <s v="Cash"/>
    <n v="320"/>
    <s v="Blitz Week"/>
    <m/>
    <x v="0"/>
  </r>
  <r>
    <d v="2025-07-10T00:00:00"/>
    <x v="0"/>
    <x v="0"/>
    <n v="1"/>
    <s v="Square"/>
    <n v="20"/>
    <s v="Matthew Gale"/>
    <s v=" 1 x In-person sale (I have my card)"/>
    <x v="0"/>
  </r>
  <r>
    <d v="2025-07-10T00:00:00"/>
    <x v="41"/>
    <x v="0"/>
    <n v="3"/>
    <s v="Cash"/>
    <n v="60"/>
    <s v="Blitz Week"/>
    <m/>
    <x v="0"/>
  </r>
  <r>
    <d v="2025-07-10T00:00:00"/>
    <x v="42"/>
    <x v="0"/>
    <n v="9"/>
    <s v="Cash"/>
    <n v="180"/>
    <s v="Blitz Week"/>
    <m/>
    <x v="0"/>
  </r>
  <r>
    <d v="2025-07-10T00:00:00"/>
    <x v="18"/>
    <x v="0"/>
    <n v="15"/>
    <s v="Cash"/>
    <n v="300"/>
    <s v="Blitz Week"/>
    <m/>
    <x v="0"/>
  </r>
  <r>
    <d v="2025-07-10T00:00:00"/>
    <x v="18"/>
    <x v="1"/>
    <n v="1"/>
    <s v="Cash"/>
    <n v="10"/>
    <s v="Blitz Week"/>
    <m/>
    <x v="0"/>
  </r>
  <r>
    <d v="2025-07-10T00:00:00"/>
    <x v="30"/>
    <x v="0"/>
    <n v="5"/>
    <s v="Cash"/>
    <n v="100"/>
    <s v="Blitz Week"/>
    <m/>
    <x v="0"/>
  </r>
  <r>
    <d v="2025-07-10T00:00:00"/>
    <x v="30"/>
    <x v="1"/>
    <n v="1"/>
    <s v="Cash"/>
    <n v="17"/>
    <s v="Blitz Week"/>
    <m/>
    <x v="0"/>
  </r>
  <r>
    <d v="2025-07-10T00:00:00"/>
    <x v="43"/>
    <x v="0"/>
    <n v="7"/>
    <s v="Cash"/>
    <n v="140"/>
    <s v="Blitz Week"/>
    <m/>
    <x v="0"/>
  </r>
  <r>
    <d v="2025-07-10T00:00:00"/>
    <x v="43"/>
    <x v="1"/>
    <n v="1"/>
    <s v="Cash"/>
    <n v="10"/>
    <s v="Blitz Week"/>
    <m/>
    <x v="0"/>
  </r>
  <r>
    <d v="2025-07-10T00:00:00"/>
    <x v="43"/>
    <x v="0"/>
    <n v="1"/>
    <s v="Square"/>
    <n v="20"/>
    <s v="Cody Dirkx"/>
    <s v=" 1 x In-person sale (I have my card)"/>
    <x v="0"/>
  </r>
  <r>
    <d v="2025-07-10T00:00:00"/>
    <x v="44"/>
    <x v="0"/>
    <n v="10"/>
    <s v="Cash"/>
    <n v="200"/>
    <s v="Blitz Week"/>
    <m/>
    <x v="0"/>
  </r>
  <r>
    <d v="2025-07-10T00:00:00"/>
    <x v="44"/>
    <x v="1"/>
    <n v="1"/>
    <s v="Donation"/>
    <n v="25"/>
    <s v="Blitz Week"/>
    <m/>
    <x v="0"/>
  </r>
  <r>
    <d v="2025-07-10T00:00:00"/>
    <x v="44"/>
    <x v="0"/>
    <n v="1"/>
    <s v="Square"/>
    <n v="20"/>
    <s v="Michael Voss"/>
    <s v=" 1 x In-person sale (I have my card)"/>
    <x v="0"/>
  </r>
  <r>
    <d v="2025-07-10T00:00:00"/>
    <x v="33"/>
    <x v="0"/>
    <n v="4"/>
    <s v="Cash"/>
    <n v="80"/>
    <s v="Blitz Week"/>
    <m/>
    <x v="0"/>
  </r>
  <r>
    <d v="2025-07-10T00:00:00"/>
    <x v="33"/>
    <x v="1"/>
    <n v="1"/>
    <s v="Cash"/>
    <n v="5"/>
    <s v="Blitz Week"/>
    <m/>
    <x v="0"/>
  </r>
  <r>
    <d v="2025-07-10T00:00:00"/>
    <x v="33"/>
    <x v="0"/>
    <n v="1"/>
    <s v="Square"/>
    <n v="20"/>
    <s v="Casey Segner"/>
    <s v=" 1 x In-person sale (I have my card)"/>
    <x v="0"/>
  </r>
  <r>
    <d v="2025-07-10T00:00:00"/>
    <x v="33"/>
    <x v="0"/>
    <n v="1"/>
    <s v="Square"/>
    <n v="20"/>
    <s v="Hannah Highstrom"/>
    <s v=" 1 x In-person sale (I have my card)"/>
    <x v="0"/>
  </r>
  <r>
    <d v="2025-07-10T00:00:00"/>
    <x v="3"/>
    <x v="0"/>
    <n v="9"/>
    <s v="Cash"/>
    <n v="180"/>
    <s v="Blitz Week"/>
    <m/>
    <x v="0"/>
  </r>
  <r>
    <d v="2025-07-10T00:00:00"/>
    <x v="34"/>
    <x v="0"/>
    <n v="3"/>
    <s v="Cash"/>
    <n v="60"/>
    <s v="Blitz Week"/>
    <m/>
    <x v="0"/>
  </r>
  <r>
    <d v="2025-07-10T00:00:00"/>
    <x v="34"/>
    <x v="0"/>
    <n v="1"/>
    <s v="Square"/>
    <n v="20"/>
    <s v="Elizabeth Felt"/>
    <s v=" 1 x In-person sale (I have my card)"/>
    <x v="0"/>
  </r>
  <r>
    <d v="2025-07-10T00:00:00"/>
    <x v="45"/>
    <x v="0"/>
    <n v="9"/>
    <s v="Cash"/>
    <n v="180"/>
    <s v="Blitz Week"/>
    <m/>
    <x v="0"/>
  </r>
  <r>
    <d v="2025-07-10T00:00:00"/>
    <x v="45"/>
    <x v="0"/>
    <n v="1"/>
    <s v="Square"/>
    <n v="20"/>
    <s v="Emily Mann"/>
    <s v=" 1 x In-person sale (I have my card)"/>
    <x v="0"/>
  </r>
  <r>
    <d v="2025-07-10T00:00:00"/>
    <x v="45"/>
    <x v="0"/>
    <n v="1"/>
    <s v="Square"/>
    <n v="20"/>
    <s v="Leah Patrick"/>
    <s v=" 1 x In-person sale (I have my card)"/>
    <x v="0"/>
  </r>
  <r>
    <d v="2025-07-10T00:00:00"/>
    <x v="45"/>
    <x v="0"/>
    <n v="1"/>
    <s v="Square"/>
    <n v="20"/>
    <s v="Mathias Rechtzigel"/>
    <s v=" 1 x In-person sale (I have my card)"/>
    <x v="0"/>
  </r>
  <r>
    <d v="2025-07-10T00:00:00"/>
    <x v="45"/>
    <x v="0"/>
    <n v="1"/>
    <s v="Square"/>
    <n v="20"/>
    <s v="SCOTT WISE"/>
    <s v=" 1 x In-person sale (I have my card)"/>
    <x v="0"/>
  </r>
  <r>
    <d v="2025-07-10T00:00:00"/>
    <x v="35"/>
    <x v="0"/>
    <n v="8"/>
    <s v="Cash"/>
    <n v="160"/>
    <s v="Blitz Week"/>
    <m/>
    <x v="0"/>
  </r>
  <r>
    <d v="2025-07-10T00:00:00"/>
    <x v="46"/>
    <x v="0"/>
    <n v="2"/>
    <s v="Square"/>
    <n v="40"/>
    <s v="Ali Siddiqui"/>
    <s v=" 1 x To be delivered (I need a card)"/>
    <x v="0"/>
  </r>
  <r>
    <d v="2025-07-10T00:00:00"/>
    <x v="1"/>
    <x v="0"/>
    <n v="1"/>
    <s v="Square"/>
    <n v="20"/>
    <s v="Betsy Anderson"/>
    <s v=" 1 x To be delivered (I need a card)"/>
    <x v="0"/>
  </r>
  <r>
    <d v="2025-07-10T00:00:00"/>
    <x v="1"/>
    <x v="0"/>
    <n v="1"/>
    <s v="Square"/>
    <n v="20"/>
    <s v="Libby Johnson"/>
    <s v=" 1 x To be delivered (I need a card)"/>
    <x v="0"/>
  </r>
  <r>
    <d v="2025-07-10T00:00:00"/>
    <x v="1"/>
    <x v="0"/>
    <n v="1"/>
    <s v="Square"/>
    <n v="20"/>
    <s v="Michael Kern"/>
    <s v=" 1 x To be delivered (I need a card)"/>
    <x v="0"/>
  </r>
  <r>
    <d v="2025-07-10T00:00:00"/>
    <x v="1"/>
    <x v="0"/>
    <n v="1"/>
    <s v="Square"/>
    <n v="20"/>
    <s v="Paul Berry"/>
    <s v=" 1 x To be delivered (I need a card)"/>
    <x v="0"/>
  </r>
  <r>
    <d v="2025-07-10T00:00:00"/>
    <x v="47"/>
    <x v="0"/>
    <n v="7"/>
    <s v="Cash"/>
    <n v="140"/>
    <s v="Blitz Week"/>
    <m/>
    <x v="0"/>
  </r>
  <r>
    <d v="2025-07-10T00:00:00"/>
    <x v="48"/>
    <x v="1"/>
    <n v="1"/>
    <s v="Cash"/>
    <n v="15"/>
    <s v="Blitz Week"/>
    <m/>
    <x v="0"/>
  </r>
  <r>
    <d v="2025-07-10T00:00:00"/>
    <x v="48"/>
    <x v="0"/>
    <n v="14"/>
    <s v="Cash"/>
    <n v="280"/>
    <s v="Blitz Week"/>
    <m/>
    <x v="0"/>
  </r>
  <r>
    <d v="2025-07-10T00:00:00"/>
    <x v="48"/>
    <x v="0"/>
    <n v="1"/>
    <s v="Square"/>
    <n v="20"/>
    <s v="Kristine Anderson"/>
    <s v=" 1 x To be delivered (I need a card)"/>
    <x v="0"/>
  </r>
  <r>
    <d v="2025-07-10T00:00:00"/>
    <x v="22"/>
    <x v="0"/>
    <n v="1"/>
    <s v="Cash"/>
    <n v="20"/>
    <s v="Blitz Week"/>
    <m/>
    <x v="0"/>
  </r>
  <r>
    <d v="2025-07-10T00:00:00"/>
    <x v="22"/>
    <x v="0"/>
    <n v="1"/>
    <s v="Square"/>
    <n v="20"/>
    <s v="Craig Snure"/>
    <s v=" 1 x In-person sale (I have my card)"/>
    <x v="0"/>
  </r>
  <r>
    <d v="2025-07-10T00:00:00"/>
    <x v="22"/>
    <x v="0"/>
    <n v="1"/>
    <s v="Square"/>
    <n v="20"/>
    <s v="William Wood"/>
    <s v=" 1 x In-person sale (I have my card)"/>
    <x v="0"/>
  </r>
  <r>
    <d v="2025-07-10T00:00:00"/>
    <x v="49"/>
    <x v="0"/>
    <n v="5"/>
    <s v="Cash"/>
    <n v="100"/>
    <s v="Blitz Week"/>
    <m/>
    <x v="0"/>
  </r>
  <r>
    <d v="2025-07-10T00:00:00"/>
    <x v="49"/>
    <x v="1"/>
    <n v="1"/>
    <s v="Cash"/>
    <n v="15"/>
    <s v="Blitz Week"/>
    <m/>
    <x v="0"/>
  </r>
  <r>
    <d v="2025-07-10T00:00:00"/>
    <x v="50"/>
    <x v="0"/>
    <n v="4"/>
    <s v="Cash"/>
    <n v="80"/>
    <s v="Blitz Week"/>
    <m/>
    <x v="0"/>
  </r>
  <r>
    <d v="2025-07-10T00:00:00"/>
    <x v="50"/>
    <x v="0"/>
    <n v="1"/>
    <s v="Square"/>
    <n v="20"/>
    <s v="Charlie Specht"/>
    <s v=" 1 x In-person sale (I have my card)"/>
    <x v="0"/>
  </r>
  <r>
    <d v="2025-07-10T00:00:00"/>
    <x v="51"/>
    <x v="0"/>
    <n v="9"/>
    <s v="Cash"/>
    <n v="180"/>
    <s v="Blitz Week"/>
    <m/>
    <x v="0"/>
  </r>
  <r>
    <d v="2025-07-10T00:00:00"/>
    <x v="19"/>
    <x v="0"/>
    <n v="8"/>
    <s v="Cash"/>
    <n v="160"/>
    <s v="Blitz Week"/>
    <m/>
    <x v="0"/>
  </r>
  <r>
    <d v="2025-07-10T00:00:00"/>
    <x v="19"/>
    <x v="1"/>
    <n v="1"/>
    <s v="Cash"/>
    <n v="10"/>
    <s v="Blitz Week"/>
    <m/>
    <x v="0"/>
  </r>
  <r>
    <d v="2025-07-10T00:00:00"/>
    <x v="23"/>
    <x v="0"/>
    <n v="12"/>
    <s v="Cash"/>
    <n v="240"/>
    <s v="Blitz Week"/>
    <m/>
    <x v="0"/>
  </r>
  <r>
    <d v="2025-07-10T00:00:00"/>
    <x v="23"/>
    <x v="0"/>
    <n v="1"/>
    <s v="Square"/>
    <n v="20"/>
    <s v="Jessica Nemer"/>
    <s v=" 1 x In-person sale (I have my card)"/>
    <x v="0"/>
  </r>
  <r>
    <d v="2025-07-10T00:00:00"/>
    <x v="52"/>
    <x v="0"/>
    <n v="1"/>
    <s v="Square"/>
    <n v="20"/>
    <s v="Ann-Marie Magee"/>
    <s v=" 1 x To be delivered (I need a card)"/>
    <x v="0"/>
  </r>
  <r>
    <d v="2025-07-10T00:00:00"/>
    <x v="15"/>
    <x v="0"/>
    <n v="1"/>
    <s v="Square"/>
    <n v="20"/>
    <s v="Almarely Guerrero sanchez"/>
    <s v=" 1 x To be delivered (I need a card)"/>
    <x v="0"/>
  </r>
  <r>
    <d v="2025-07-10T00:00:00"/>
    <x v="15"/>
    <x v="0"/>
    <n v="10"/>
    <s v="Cash"/>
    <n v="200"/>
    <s v="Blitz Week"/>
    <m/>
    <x v="0"/>
  </r>
  <r>
    <d v="2025-07-10T00:00:00"/>
    <x v="15"/>
    <x v="0"/>
    <n v="1"/>
    <s v="Square"/>
    <n v="20"/>
    <s v="Robbie Soskin"/>
    <s v=" 1 x In-person sale (I have my card)"/>
    <x v="0"/>
  </r>
  <r>
    <d v="2025-07-10T00:00:00"/>
    <x v="7"/>
    <x v="0"/>
    <n v="1"/>
    <s v="Square"/>
    <n v="20"/>
    <s v="Bill Slack"/>
    <s v=" 1 x In-person sale (I have my card)"/>
    <x v="0"/>
  </r>
  <r>
    <d v="2025-07-10T00:00:00"/>
    <x v="7"/>
    <x v="0"/>
    <n v="1"/>
    <s v="Square"/>
    <n v="20"/>
    <s v="Christina  Farrell"/>
    <s v=" 1 x In-person sale (I have my card)"/>
    <x v="0"/>
  </r>
  <r>
    <d v="2025-07-10T00:00:00"/>
    <x v="7"/>
    <x v="0"/>
    <n v="1"/>
    <s v="Square"/>
    <n v="20"/>
    <s v="Curtis Brophy"/>
    <s v=" 1 x In-person sale (I have my card)"/>
    <x v="0"/>
  </r>
  <r>
    <d v="2025-07-10T00:00:00"/>
    <x v="7"/>
    <x v="0"/>
    <n v="1"/>
    <s v="Square"/>
    <n v="20"/>
    <s v="Hillis Byrnes"/>
    <s v=" 1 x In-person sale (I have my card)"/>
    <x v="0"/>
  </r>
  <r>
    <d v="2025-07-10T00:00:00"/>
    <x v="7"/>
    <x v="0"/>
    <n v="1"/>
    <s v="Square"/>
    <n v="20"/>
    <s v="Joel Schmieg"/>
    <s v=" 1 x In-person sale (I have my card)"/>
    <x v="0"/>
  </r>
  <r>
    <d v="2025-07-10T00:00:00"/>
    <x v="7"/>
    <x v="0"/>
    <n v="1"/>
    <s v="Square"/>
    <n v="20"/>
    <s v="Paula Torrano"/>
    <s v=" 1 x In-person sale (I have my card)"/>
    <x v="0"/>
  </r>
  <r>
    <d v="2025-07-10T00:00:00"/>
    <x v="7"/>
    <x v="0"/>
    <n v="1"/>
    <s v="Square"/>
    <n v="20"/>
    <s v="Victoria Hoger"/>
    <s v=" 1 x In-person sale (I have my card)"/>
    <x v="0"/>
  </r>
  <r>
    <d v="2025-07-10T00:00:00"/>
    <x v="53"/>
    <x v="0"/>
    <n v="15"/>
    <s v="Cash"/>
    <n v="300"/>
    <s v="Blitz Week"/>
    <m/>
    <x v="0"/>
  </r>
  <r>
    <d v="2025-07-10T00:00:00"/>
    <x v="20"/>
    <x v="0"/>
    <n v="1"/>
    <s v="Square"/>
    <n v="20"/>
    <s v="William Knaeble"/>
    <s v=" 1 x In-person sale (I have my card)"/>
    <x v="0"/>
  </r>
  <r>
    <d v="2025-07-10T00:00:00"/>
    <x v="54"/>
    <x v="0"/>
    <n v="10"/>
    <s v="Cash"/>
    <n v="200"/>
    <s v="Blitz Week"/>
    <m/>
    <x v="0"/>
  </r>
  <r>
    <d v="2025-07-10T00:00:00"/>
    <x v="54"/>
    <x v="0"/>
    <n v="10"/>
    <s v="Square"/>
    <n v="200"/>
    <s v="Habbiena Gaye"/>
    <s v=" 1 x In-person sale (I have my card)"/>
    <x v="0"/>
  </r>
  <r>
    <d v="2025-07-10T00:00:00"/>
    <x v="55"/>
    <x v="0"/>
    <n v="3"/>
    <s v="Cash"/>
    <n v="60"/>
    <s v="Blitz Week"/>
    <m/>
    <x v="0"/>
  </r>
  <r>
    <d v="2025-07-10T00:00:00"/>
    <x v="36"/>
    <x v="0"/>
    <n v="1"/>
    <s v="Square"/>
    <n v="20"/>
    <s v="Dedra Woodward"/>
    <s v=" 1 x To be delivered (I need a card)"/>
    <x v="0"/>
  </r>
  <r>
    <d v="2025-07-10T00:00:00"/>
    <x v="36"/>
    <x v="0"/>
    <n v="5"/>
    <s v="Square"/>
    <n v="100"/>
    <s v="Dedra Woodward"/>
    <s v=" 1 x To be delivered (I need a card)"/>
    <x v="0"/>
  </r>
  <r>
    <d v="2025-07-10T00:00:00"/>
    <x v="36"/>
    <x v="0"/>
    <n v="1"/>
    <s v="Square"/>
    <n v="20"/>
    <s v="Dedra Woodward"/>
    <s v=" 1 x To be delivered (I need a card)"/>
    <x v="0"/>
  </r>
  <r>
    <d v="2025-07-10T00:00:00"/>
    <x v="36"/>
    <x v="0"/>
    <n v="2"/>
    <s v="Square"/>
    <n v="40"/>
    <s v="Home Daniels"/>
    <s v=" 1 x In-person sale (I have my card)"/>
    <x v="0"/>
  </r>
  <r>
    <d v="2025-07-10T00:00:00"/>
    <x v="36"/>
    <x v="0"/>
    <n v="1"/>
    <s v="Square"/>
    <n v="20"/>
    <s v="Melissa Mendes"/>
    <s v=" 1 x To be delivered (I need a card)"/>
    <x v="0"/>
  </r>
  <r>
    <d v="2025-07-10T00:00:00"/>
    <x v="36"/>
    <x v="0"/>
    <n v="3"/>
    <s v="Square"/>
    <n v="60"/>
    <s v="Tia Davies"/>
    <s v=" 1 x To be delivered (I need a card)"/>
    <x v="0"/>
  </r>
  <r>
    <d v="2025-07-10T00:00:00"/>
    <x v="56"/>
    <x v="0"/>
    <n v="2"/>
    <s v="Cash"/>
    <n v="40"/>
    <s v="Blitz Week"/>
    <m/>
    <x v="0"/>
  </r>
  <r>
    <d v="2025-07-10T00:00:00"/>
    <x v="8"/>
    <x v="0"/>
    <n v="8"/>
    <s v="Cash"/>
    <n v="160"/>
    <s v="Blitz Week"/>
    <m/>
    <x v="0"/>
  </r>
  <r>
    <d v="2025-07-10T00:00:00"/>
    <x v="8"/>
    <x v="0"/>
    <n v="1"/>
    <s v="Square"/>
    <n v="20"/>
    <s v="Jeremy Stetzer"/>
    <s v=" 1 x In-person sale (I have my card)"/>
    <x v="0"/>
  </r>
  <r>
    <d v="2025-07-10T00:00:00"/>
    <x v="8"/>
    <x v="0"/>
    <n v="1"/>
    <s v="Square"/>
    <n v="20"/>
    <s v="Rachel Hartland"/>
    <s v=" 1 x In-person sale (I have my card)"/>
    <x v="0"/>
  </r>
  <r>
    <d v="2025-07-10T00:00:00"/>
    <x v="57"/>
    <x v="0"/>
    <n v="1"/>
    <s v="Square"/>
    <n v="20"/>
    <s v="Chelsea Kelly"/>
    <s v=" 1 x In-person sale (I have my card)"/>
    <x v="0"/>
  </r>
  <r>
    <d v="2025-07-10T00:00:00"/>
    <x v="57"/>
    <x v="0"/>
    <n v="1"/>
    <s v="Square"/>
    <n v="20"/>
    <s v="Dillon Jacobson"/>
    <s v=" 1 x In-person sale (I have my card)"/>
    <x v="0"/>
  </r>
  <r>
    <d v="2025-07-10T00:00:00"/>
    <x v="57"/>
    <x v="0"/>
    <n v="1"/>
    <s v="Square"/>
    <n v="20"/>
    <s v="Nate Evers"/>
    <s v=" 1 x In-person sale (I have my card)"/>
    <x v="0"/>
  </r>
  <r>
    <d v="2025-07-10T00:00:00"/>
    <x v="58"/>
    <x v="0"/>
    <n v="4"/>
    <s v="Cash"/>
    <n v="80"/>
    <s v="Blitz Week"/>
    <m/>
    <x v="0"/>
  </r>
  <r>
    <d v="2025-07-10T00:00:00"/>
    <x v="4"/>
    <x v="0"/>
    <n v="12"/>
    <s v="Square"/>
    <n v="240"/>
    <s v="Christina Merhy"/>
    <s v=" 1 x In-person sale (I have my card)"/>
    <x v="0"/>
  </r>
  <r>
    <d v="2025-07-10T00:00:00"/>
    <x v="24"/>
    <x v="0"/>
    <n v="1"/>
    <s v="Square"/>
    <n v="20"/>
    <s v="Beth Lauzon"/>
    <s v=" 1 x To be delivered (I need a card)"/>
    <x v="0"/>
  </r>
  <r>
    <d v="2025-07-10T00:00:00"/>
    <x v="24"/>
    <x v="0"/>
    <n v="5"/>
    <s v="Cash"/>
    <n v="100"/>
    <s v="Blitz Week"/>
    <m/>
    <x v="0"/>
  </r>
  <r>
    <d v="2025-07-10T00:00:00"/>
    <x v="24"/>
    <x v="0"/>
    <n v="1"/>
    <s v="Square"/>
    <n v="20"/>
    <s v="Rebecca  Wright"/>
    <s v=" 1 x To be delivered (I need a card)"/>
    <x v="0"/>
  </r>
  <r>
    <d v="2025-07-10T00:00:00"/>
    <x v="59"/>
    <x v="0"/>
    <n v="4"/>
    <s v="Cash"/>
    <n v="80"/>
    <s v="Blitz Week"/>
    <m/>
    <x v="0"/>
  </r>
  <r>
    <d v="2025-07-10T00:00:00"/>
    <x v="59"/>
    <x v="0"/>
    <n v="1"/>
    <s v="Square"/>
    <n v="20"/>
    <s v="Conor Klaers"/>
    <s v=" 1 x In-person sale (I have my card)"/>
    <x v="0"/>
  </r>
  <r>
    <d v="2025-07-10T00:00:00"/>
    <x v="59"/>
    <x v="0"/>
    <n v="1"/>
    <s v="Square"/>
    <n v="20"/>
    <s v="Shannon Lund"/>
    <s v=" 1 x In-person sale (I have my card)"/>
    <x v="0"/>
  </r>
  <r>
    <d v="2025-07-10T00:00:00"/>
    <x v="60"/>
    <x v="0"/>
    <n v="1"/>
    <s v="Square"/>
    <n v="20"/>
    <s v="Gayle Thomas"/>
    <s v=" 1 x To be delivered (I need a card)"/>
    <x v="0"/>
  </r>
  <r>
    <d v="2025-07-10T00:00:00"/>
    <x v="60"/>
    <x v="1"/>
    <n v="1"/>
    <s v="Square"/>
    <n v="100"/>
    <s v="Gretchen Olson"/>
    <m/>
    <x v="0"/>
  </r>
  <r>
    <d v="2025-07-10T00:00:00"/>
    <x v="60"/>
    <x v="0"/>
    <n v="1"/>
    <s v="Square"/>
    <n v="20"/>
    <s v="Jeffrey Kotnour"/>
    <s v=" 1 x To be delivered (I need a card)"/>
    <x v="0"/>
  </r>
  <r>
    <d v="2025-07-10T00:00:00"/>
    <x v="60"/>
    <x v="0"/>
    <n v="1"/>
    <s v="Square"/>
    <n v="20"/>
    <s v="Luke Jacobson"/>
    <s v=" 1 x To be delivered (I need a card)"/>
    <x v="0"/>
  </r>
  <r>
    <d v="2025-07-10T00:00:00"/>
    <x v="60"/>
    <x v="0"/>
    <n v="1"/>
    <s v="Square"/>
    <n v="20"/>
    <s v="Steph Swanson"/>
    <s v=" 1 x To be delivered (I need a card)"/>
    <x v="0"/>
  </r>
  <r>
    <d v="2025-07-10T00:00:00"/>
    <x v="17"/>
    <x v="0"/>
    <n v="2"/>
    <s v="Square"/>
    <n v="40"/>
    <s v="Charlotte Pratt"/>
    <s v=" 1 x To be delivered (I need a card)"/>
    <x v="0"/>
  </r>
  <r>
    <d v="2025-07-10T00:00:00"/>
    <x v="9"/>
    <x v="0"/>
    <n v="7"/>
    <s v="Cash"/>
    <n v="140"/>
    <s v="Blitz Week"/>
    <m/>
    <x v="0"/>
  </r>
  <r>
    <d v="2025-07-10T00:00:00"/>
    <x v="9"/>
    <x v="0"/>
    <n v="1"/>
    <s v="Square"/>
    <n v="20"/>
    <s v="Emily Allen"/>
    <s v=" 1 x In-person sale (I have my card)"/>
    <x v="0"/>
  </r>
  <r>
    <d v="2025-07-10T00:00:00"/>
    <x v="14"/>
    <x v="0"/>
    <n v="1"/>
    <s v="Square"/>
    <n v="20"/>
    <s v="andy treno"/>
    <s v=" 1 x In-person sale (I have my card)"/>
    <x v="0"/>
  </r>
  <r>
    <d v="2025-07-10T00:00:00"/>
    <x v="14"/>
    <x v="0"/>
    <n v="7"/>
    <s v="Cash"/>
    <n v="140"/>
    <s v="Blitz Week"/>
    <m/>
    <x v="0"/>
  </r>
  <r>
    <d v="2025-07-10T00:00:00"/>
    <x v="14"/>
    <x v="0"/>
    <n v="7"/>
    <s v="Cash"/>
    <n v="140"/>
    <s v="Blitz Week"/>
    <m/>
    <x v="0"/>
  </r>
  <r>
    <d v="2025-07-10T00:00:00"/>
    <x v="14"/>
    <x v="0"/>
    <n v="1"/>
    <s v="Square"/>
    <n v="20"/>
    <s v="Grace Litteken-Bornowski"/>
    <s v=" 1 x In-person sale (I have my card)"/>
    <x v="0"/>
  </r>
  <r>
    <d v="2025-07-10T00:00:00"/>
    <x v="14"/>
    <x v="0"/>
    <n v="1"/>
    <s v="Square"/>
    <n v="20"/>
    <s v="Lena Schraff"/>
    <s v=" 1 x In-person sale (I have my card)"/>
    <x v="0"/>
  </r>
  <r>
    <d v="2025-07-10T00:00:00"/>
    <x v="61"/>
    <x v="0"/>
    <n v="1"/>
    <s v="Square"/>
    <n v="20"/>
    <s v="Raechel Bailey"/>
    <s v=" 1 x In-person sale (I have my card)"/>
    <x v="0"/>
  </r>
  <r>
    <d v="2025-07-10T00:00:00"/>
    <x v="62"/>
    <x v="0"/>
    <n v="6"/>
    <s v="Cash"/>
    <n v="120"/>
    <s v="Blitz Week"/>
    <m/>
    <x v="0"/>
  </r>
  <r>
    <d v="2025-07-09T00:00:00"/>
    <x v="26"/>
    <x v="0"/>
    <n v="1"/>
    <s v="Square"/>
    <n v="20"/>
    <s v="Daniel Villarreal"/>
    <s v=" 1 x In-person sale (I have my card)"/>
    <x v="0"/>
  </r>
  <r>
    <d v="2025-07-09T00:00:00"/>
    <x v="26"/>
    <x v="0"/>
    <n v="1"/>
    <s v="Square"/>
    <n v="20"/>
    <s v="Jonathon Wold"/>
    <s v=" 1 x In-person sale (I have my card)"/>
    <x v="0"/>
  </r>
  <r>
    <d v="2025-07-09T00:00:00"/>
    <x v="13"/>
    <x v="0"/>
    <n v="1"/>
    <s v="Square"/>
    <n v="20"/>
    <s v="John Loheit"/>
    <s v=" 1 x In-person sale (I have my card)"/>
    <x v="0"/>
  </r>
  <r>
    <d v="2025-07-09T00:00:00"/>
    <x v="13"/>
    <x v="0"/>
    <n v="1"/>
    <s v="Square"/>
    <n v="20"/>
    <s v="Jon Bastian"/>
    <s v=" 1 x In-person sale (I have my card)"/>
    <x v="0"/>
  </r>
  <r>
    <d v="2025-07-09T00:00:00"/>
    <x v="13"/>
    <x v="0"/>
    <n v="1"/>
    <s v="Square"/>
    <n v="20"/>
    <s v="Paul F Hughes"/>
    <s v=" 1 x In-person sale (I have my card)"/>
    <x v="0"/>
  </r>
  <r>
    <d v="2025-07-09T00:00:00"/>
    <x v="2"/>
    <x v="0"/>
    <n v="1"/>
    <s v="Square"/>
    <n v="20"/>
    <s v="Joanna Koenig"/>
    <s v=" 1 x In-person sale (I have my card)"/>
    <x v="0"/>
  </r>
  <r>
    <d v="2025-07-09T00:00:00"/>
    <x v="2"/>
    <x v="0"/>
    <n v="1"/>
    <s v="Square"/>
    <n v="20"/>
    <s v="Shannen Bornsen"/>
    <s v=" 1 x In-person sale (I have my card)"/>
    <x v="0"/>
  </r>
  <r>
    <d v="2025-07-09T00:00:00"/>
    <x v="0"/>
    <x v="0"/>
    <n v="1"/>
    <s v="Square"/>
    <n v="20"/>
    <s v="Cleve Nembhard"/>
    <s v=" 1 x In-person sale (I have my card)"/>
    <x v="0"/>
  </r>
  <r>
    <d v="2025-07-09T00:00:00"/>
    <x v="0"/>
    <x v="0"/>
    <n v="1"/>
    <s v="Square"/>
    <n v="20"/>
    <s v="Ebony Shackelford"/>
    <s v=" 1 x In-person sale (I have my card)"/>
    <x v="0"/>
  </r>
  <r>
    <d v="2025-07-09T00:00:00"/>
    <x v="41"/>
    <x v="0"/>
    <n v="1"/>
    <s v="Square"/>
    <n v="20"/>
    <s v="Becky Hoes"/>
    <s v=" 1 x To be delivered (I need a card)"/>
    <x v="0"/>
  </r>
  <r>
    <d v="2025-07-09T00:00:00"/>
    <x v="41"/>
    <x v="0"/>
    <n v="1"/>
    <s v="Square"/>
    <n v="20"/>
    <s v="Jamie Bonczyk"/>
    <s v=" 1 x To be delivered (I need a card)"/>
    <x v="0"/>
  </r>
  <r>
    <d v="2025-07-09T00:00:00"/>
    <x v="41"/>
    <x v="0"/>
    <n v="1"/>
    <s v="Square"/>
    <n v="20"/>
    <s v="Kelcie Hoes"/>
    <s v=" 1 x To be delivered (I need a card)"/>
    <x v="0"/>
  </r>
  <r>
    <d v="2025-07-09T00:00:00"/>
    <x v="41"/>
    <x v="0"/>
    <n v="1"/>
    <s v="Square"/>
    <n v="20"/>
    <s v="Lindsay Randall"/>
    <s v=" 1 x To be delivered (I need a card)"/>
    <x v="0"/>
  </r>
  <r>
    <d v="2025-07-09T00:00:00"/>
    <x v="41"/>
    <x v="0"/>
    <n v="1"/>
    <s v="Square"/>
    <n v="20"/>
    <s v="matt darling"/>
    <s v=" 1 x To be delivered (I need a card)"/>
    <x v="0"/>
  </r>
  <r>
    <d v="2025-07-09T00:00:00"/>
    <x v="41"/>
    <x v="0"/>
    <n v="2"/>
    <s v="Square"/>
    <n v="40"/>
    <s v="natalie ulberg"/>
    <s v=" 1 x In-person sale (I have my card)"/>
    <x v="0"/>
  </r>
  <r>
    <d v="2025-07-09T00:00:00"/>
    <x v="41"/>
    <x v="0"/>
    <n v="2"/>
    <s v="Square"/>
    <n v="40"/>
    <s v="Ronda Knutson"/>
    <s v=" 1 x In-person sale (I have my card)"/>
    <x v="0"/>
  </r>
  <r>
    <d v="2025-07-09T00:00:00"/>
    <x v="41"/>
    <x v="0"/>
    <n v="3"/>
    <s v="Square"/>
    <n v="60"/>
    <s v="TYLER BUETTNER"/>
    <s v=" 1 x To be delivered (I need a card)"/>
    <x v="0"/>
  </r>
  <r>
    <d v="2025-07-09T00:00:00"/>
    <x v="43"/>
    <x v="0"/>
    <n v="1"/>
    <s v="Square"/>
    <n v="20"/>
    <s v="Elizabeth Larsen"/>
    <s v=" 1 x In-person sale (I have my card)"/>
    <x v="0"/>
  </r>
  <r>
    <d v="2025-07-09T00:00:00"/>
    <x v="33"/>
    <x v="0"/>
    <n v="1"/>
    <s v="Square"/>
    <n v="20"/>
    <s v="HEATHER WILLIAMSON"/>
    <s v=" 1 x In-person sale (I have my card)"/>
    <x v="0"/>
  </r>
  <r>
    <d v="2025-07-09T00:00:00"/>
    <x v="33"/>
    <x v="0"/>
    <n v="1"/>
    <s v="Square"/>
    <n v="20"/>
    <s v="HEATHER WILLIAMSON"/>
    <s v=" 1 x In-person sale (I have my card)"/>
    <x v="0"/>
  </r>
  <r>
    <d v="2025-07-09T00:00:00"/>
    <x v="46"/>
    <x v="0"/>
    <n v="1"/>
    <s v="Square"/>
    <n v="20"/>
    <s v="Nate Shoemaker"/>
    <s v=" 1 x In-person sale (I have my card)"/>
    <x v="0"/>
  </r>
  <r>
    <d v="2025-07-09T00:00:00"/>
    <x v="1"/>
    <x v="0"/>
    <n v="1"/>
    <s v="Square"/>
    <n v="20"/>
    <s v="Anne Wagemaker"/>
    <s v=" 1 x To be delivered (I need a card)"/>
    <x v="0"/>
  </r>
  <r>
    <d v="2025-07-09T00:00:00"/>
    <x v="1"/>
    <x v="0"/>
    <n v="1"/>
    <s v="Square"/>
    <n v="20"/>
    <s v="Gregg Mekler"/>
    <s v=" 1 x To be delivered (I need a card)"/>
    <x v="0"/>
  </r>
  <r>
    <d v="2025-07-09T00:00:00"/>
    <x v="1"/>
    <x v="0"/>
    <n v="1"/>
    <s v="Square"/>
    <n v="20"/>
    <s v="Jean Jordison"/>
    <s v=" 1 x To be delivered (I need a card)"/>
    <x v="0"/>
  </r>
  <r>
    <d v="2025-07-09T00:00:00"/>
    <x v="1"/>
    <x v="0"/>
    <n v="1"/>
    <s v="Square"/>
    <n v="20"/>
    <s v="Karen Wall"/>
    <s v=" 1 x To be delivered (I need a card)"/>
    <x v="0"/>
  </r>
  <r>
    <d v="2025-07-09T00:00:00"/>
    <x v="1"/>
    <x v="0"/>
    <n v="1"/>
    <s v="Square"/>
    <n v="20"/>
    <s v="Kelly Caspers"/>
    <s v=" 1 x To be delivered (I need a card)"/>
    <x v="0"/>
  </r>
  <r>
    <d v="2025-07-09T00:00:00"/>
    <x v="1"/>
    <x v="0"/>
    <n v="2"/>
    <s v="Square"/>
    <n v="40"/>
    <s v="Kelly Caspers"/>
    <s v=" 1 x To be delivered (I need a card)"/>
    <x v="0"/>
  </r>
  <r>
    <d v="2025-07-09T00:00:00"/>
    <x v="1"/>
    <x v="0"/>
    <n v="1"/>
    <s v="Square"/>
    <n v="20"/>
    <s v="Laura Norton"/>
    <s v=" 1 x In-person sale (I have my card)"/>
    <x v="0"/>
  </r>
  <r>
    <d v="2025-07-09T00:00:00"/>
    <x v="1"/>
    <x v="0"/>
    <n v="2"/>
    <s v="Square"/>
    <n v="40"/>
    <s v="Melissa ADLER"/>
    <s v=" 1 x In-person sale (I have my card)"/>
    <x v="0"/>
  </r>
  <r>
    <d v="2025-07-09T00:00:00"/>
    <x v="1"/>
    <x v="0"/>
    <n v="1"/>
    <s v="Square"/>
    <n v="20"/>
    <s v="Robert Chet Peterson"/>
    <s v=" 1 x To be delivered (I need a card)"/>
    <x v="0"/>
  </r>
  <r>
    <d v="2025-07-09T00:00:00"/>
    <x v="1"/>
    <x v="0"/>
    <n v="1"/>
    <s v="Square"/>
    <n v="20"/>
    <s v="Scott Brown"/>
    <s v=" 1 x To be delivered (I need a card)"/>
    <x v="0"/>
  </r>
  <r>
    <d v="2025-07-09T00:00:00"/>
    <x v="1"/>
    <x v="0"/>
    <n v="2"/>
    <s v="Square"/>
    <n v="40"/>
    <s v="Steven Caspers"/>
    <s v=" 1 x To be delivered (I need a card)"/>
    <x v="0"/>
  </r>
  <r>
    <d v="2025-07-09T00:00:00"/>
    <x v="47"/>
    <x v="0"/>
    <n v="1"/>
    <s v="Square"/>
    <n v="21.7"/>
    <s v="Brian Bozeman"/>
    <s v=" 1 x To be delivered (I need a card)"/>
    <x v="0"/>
  </r>
  <r>
    <d v="2025-07-09T00:00:00"/>
    <x v="48"/>
    <x v="0"/>
    <n v="1"/>
    <s v="Square"/>
    <n v="20"/>
    <s v="Alan Wahlstrom"/>
    <s v=" 1 x To be delivered (I need a card)"/>
    <x v="0"/>
  </r>
  <r>
    <d v="2025-07-09T00:00:00"/>
    <x v="48"/>
    <x v="0"/>
    <n v="1"/>
    <s v="Square"/>
    <n v="20"/>
    <s v="Elizabeth Appel"/>
    <s v=" 1 x In-person sale (I have my card)"/>
    <x v="0"/>
  </r>
  <r>
    <d v="2025-07-09T00:00:00"/>
    <x v="48"/>
    <x v="0"/>
    <n v="1"/>
    <s v="Square"/>
    <n v="20"/>
    <s v="Jessica Sundell"/>
    <s v=" 1 x To be delivered (I need a card)"/>
    <x v="0"/>
  </r>
  <r>
    <d v="2025-07-09T00:00:00"/>
    <x v="22"/>
    <x v="0"/>
    <n v="1"/>
    <s v="Square"/>
    <n v="20"/>
    <s v="Bisola A. Wald"/>
    <s v=" 1 x To be delivered (I need a card)"/>
    <x v="0"/>
  </r>
  <r>
    <d v="2025-07-09T00:00:00"/>
    <x v="23"/>
    <x v="0"/>
    <n v="1"/>
    <s v="Square"/>
    <n v="20"/>
    <s v="Heidi Hemmen"/>
    <s v=" 1 x To be delivered (I need a card)"/>
    <x v="0"/>
  </r>
  <r>
    <d v="2025-07-09T00:00:00"/>
    <x v="23"/>
    <x v="0"/>
    <n v="1"/>
    <s v="Square"/>
    <n v="20"/>
    <s v="Rachel Carlson"/>
    <s v=" 1 x In-person sale (I have my card)"/>
    <x v="0"/>
  </r>
  <r>
    <d v="2025-07-09T00:00:00"/>
    <x v="15"/>
    <x v="0"/>
    <n v="1"/>
    <s v="Square"/>
    <n v="20"/>
    <s v="Douglas Boie"/>
    <s v=" 1 x In-person sale (I have my card)"/>
    <x v="0"/>
  </r>
  <r>
    <d v="2025-07-09T00:00:00"/>
    <x v="15"/>
    <x v="0"/>
    <n v="1"/>
    <s v="Square"/>
    <n v="20"/>
    <s v="Jim Carter"/>
    <s v=" 1 x In-person sale (I have my card)"/>
    <x v="0"/>
  </r>
  <r>
    <d v="2025-07-09T00:00:00"/>
    <x v="63"/>
    <x v="0"/>
    <n v="2"/>
    <s v="Square"/>
    <n v="40"/>
    <s v="BRANDI NELSON"/>
    <s v=" 1 x To be delivered (I need a card)"/>
    <x v="0"/>
  </r>
  <r>
    <d v="2025-07-09T00:00:00"/>
    <x v="8"/>
    <x v="0"/>
    <n v="1"/>
    <s v="Square"/>
    <n v="20"/>
    <s v="Earl Reinhard"/>
    <s v=" 1 x Sophomore Class"/>
    <x v="0"/>
  </r>
  <r>
    <d v="2025-07-09T00:00:00"/>
    <x v="8"/>
    <x v="0"/>
    <n v="1"/>
    <s v="Square"/>
    <n v="20"/>
    <s v="Ebony Sampson"/>
    <s v=" 1 x In-person sale (I have my card)"/>
    <x v="0"/>
  </r>
  <r>
    <d v="2025-07-09T00:00:00"/>
    <x v="8"/>
    <x v="0"/>
    <n v="1"/>
    <s v="Square"/>
    <n v="20"/>
    <s v="Matthew Mishek"/>
    <s v=" 1 x In-person sale (I have my card)"/>
    <x v="0"/>
  </r>
  <r>
    <d v="2025-07-09T00:00:00"/>
    <x v="58"/>
    <x v="1"/>
    <n v="1"/>
    <s v="Square"/>
    <n v="20"/>
    <s v="Brandon Sokoloski"/>
    <m/>
    <x v="0"/>
  </r>
  <r>
    <d v="2025-07-09T00:00:00"/>
    <x v="4"/>
    <x v="0"/>
    <n v="1"/>
    <s v="Square"/>
    <n v="20"/>
    <s v="Amanda Brandon"/>
    <s v=" 1 x To be delivered (I need a card)"/>
    <x v="0"/>
  </r>
  <r>
    <d v="2025-07-09T00:00:00"/>
    <x v="4"/>
    <x v="0"/>
    <n v="1"/>
    <s v="Square"/>
    <n v="20"/>
    <s v="Anna Mulfinger"/>
    <s v=" 1 x In-person sale (I have my card)"/>
    <x v="0"/>
  </r>
  <r>
    <d v="2025-07-09T00:00:00"/>
    <x v="4"/>
    <x v="0"/>
    <n v="1"/>
    <s v="Square"/>
    <n v="20"/>
    <s v="Julie Anderson"/>
    <s v=" 1 x To be delivered (I need a card)"/>
    <x v="0"/>
  </r>
  <r>
    <d v="2025-07-09T00:00:00"/>
    <x v="64"/>
    <x v="0"/>
    <n v="1"/>
    <s v="Square"/>
    <n v="20"/>
    <s v="Libby Sharp"/>
    <s v=" 1 x In-person sale (I have my card)"/>
    <x v="0"/>
  </r>
  <r>
    <d v="2025-07-09T00:00:00"/>
    <x v="60"/>
    <x v="0"/>
    <n v="1"/>
    <s v="Square"/>
    <n v="20"/>
    <s v="Kirk Anderson"/>
    <s v=" 1 x To be delivered (I need a card)"/>
    <x v="0"/>
  </r>
  <r>
    <d v="2025-07-09T00:00:00"/>
    <x v="17"/>
    <x v="0"/>
    <n v="1"/>
    <s v="Square"/>
    <n v="20"/>
    <s v="Alicia D Crudup"/>
    <s v=" 1 x In-person sale (I have my card)"/>
    <x v="0"/>
  </r>
  <r>
    <d v="2025-07-09T00:00:00"/>
    <x v="17"/>
    <x v="0"/>
    <n v="1"/>
    <s v="Square"/>
    <n v="20"/>
    <s v="Ivory Smith"/>
    <s v=" 1 x In-person sale (I have my card)"/>
    <x v="0"/>
  </r>
  <r>
    <d v="2025-07-09T00:00:00"/>
    <x v="17"/>
    <x v="1"/>
    <n v="1"/>
    <s v="Square"/>
    <n v="25"/>
    <s v="Miia M"/>
    <m/>
    <x v="0"/>
  </r>
  <r>
    <d v="2025-07-09T00:00:00"/>
    <x v="61"/>
    <x v="0"/>
    <n v="1"/>
    <s v="Square"/>
    <n v="20"/>
    <s v="Brittany Larson"/>
    <s v=" 1 x In-person sale (I have my card)"/>
    <x v="0"/>
  </r>
  <r>
    <d v="2025-07-09T00:00:00"/>
    <x v="61"/>
    <x v="0"/>
    <n v="1"/>
    <s v="Square"/>
    <n v="20"/>
    <s v="Kimberly Behrens"/>
    <s v=" 1 x In-person sale (I have my card)"/>
    <x v="0"/>
  </r>
  <r>
    <d v="2025-07-09T00:00:00"/>
    <x v="61"/>
    <x v="0"/>
    <n v="1"/>
    <s v="Square"/>
    <n v="20"/>
    <s v="Raechel Bailey"/>
    <s v=" 1 x In-person sale (I have my card)"/>
    <x v="0"/>
  </r>
  <r>
    <d v="2025-07-09T00:00:00"/>
    <x v="61"/>
    <x v="0"/>
    <n v="1"/>
    <s v="Square"/>
    <n v="20"/>
    <s v="Scott Anderson"/>
    <s v=" 1 x In-person sale (I have my card)"/>
    <x v="0"/>
  </r>
  <r>
    <d v="2025-07-09T00:00:00"/>
    <x v="61"/>
    <x v="0"/>
    <n v="1"/>
    <s v="Square"/>
    <n v="20"/>
    <s v="Sherry Amelse"/>
    <s v=" 1 x To be delivered (I need a card)"/>
    <x v="0"/>
  </r>
  <r>
    <d v="2025-07-09T00:00:00"/>
    <x v="61"/>
    <x v="0"/>
    <n v="1"/>
    <s v="Square"/>
    <n v="20"/>
    <s v="Souratsavady Takerngpol"/>
    <s v=" 1 x In-person sale (I have my card)"/>
    <x v="0"/>
  </r>
  <r>
    <d v="2025-07-09T00:00:00"/>
    <x v="61"/>
    <x v="0"/>
    <n v="1"/>
    <s v="Square"/>
    <n v="20"/>
    <s v="Steve Strampe"/>
    <s v=" 1 x In-person sale (I have my card)"/>
    <x v="0"/>
  </r>
  <r>
    <d v="2025-07-08T00:00:00"/>
    <x v="26"/>
    <x v="1"/>
    <n v="1"/>
    <s v="Square"/>
    <n v="20"/>
    <s v="Cindy Vlasak"/>
    <m/>
    <x v="0"/>
  </r>
  <r>
    <d v="2025-07-08T00:00:00"/>
    <x v="16"/>
    <x v="0"/>
    <n v="1"/>
    <s v="Square"/>
    <n v="20"/>
    <s v="Eric Pass"/>
    <s v=" 1 x In-person sale (I have my card)"/>
    <x v="0"/>
  </r>
  <r>
    <d v="2025-07-08T00:00:00"/>
    <x v="38"/>
    <x v="0"/>
    <n v="1"/>
    <s v="Square"/>
    <n v="20"/>
    <s v="Robbi Weil"/>
    <m/>
    <x v="0"/>
  </r>
  <r>
    <d v="2025-07-08T00:00:00"/>
    <x v="13"/>
    <x v="0"/>
    <n v="1"/>
    <s v="Square"/>
    <n v="20"/>
    <s v="Aadra Kuseske"/>
    <s v=" 1 x In-person sale (I have my card)"/>
    <x v="0"/>
  </r>
  <r>
    <d v="2025-07-08T00:00:00"/>
    <x v="13"/>
    <x v="0"/>
    <n v="1"/>
    <s v="Square"/>
    <n v="20"/>
    <s v="Todd Overmoen"/>
    <s v=" 1 x In-person sale (I have my card)"/>
    <x v="0"/>
  </r>
  <r>
    <d v="2025-07-08T00:00:00"/>
    <x v="39"/>
    <x v="0"/>
    <n v="1"/>
    <s v="Square"/>
    <n v="20"/>
    <s v="Rachel Carlson"/>
    <s v=" 1 x In-person sale (I have my card)"/>
    <x v="0"/>
  </r>
  <r>
    <d v="2025-07-08T00:00:00"/>
    <x v="2"/>
    <x v="0"/>
    <n v="1"/>
    <s v="Square"/>
    <n v="20"/>
    <s v="Mitch Baker"/>
    <s v=" 1 x In-person sale (I have my card)"/>
    <x v="0"/>
  </r>
  <r>
    <d v="2025-07-08T00:00:00"/>
    <x v="2"/>
    <x v="1"/>
    <n v="1"/>
    <s v="Square"/>
    <n v="10"/>
    <s v="Robert Johnston"/>
    <m/>
    <x v="0"/>
  </r>
  <r>
    <d v="2025-07-08T00:00:00"/>
    <x v="40"/>
    <x v="0"/>
    <n v="1"/>
    <s v="Square"/>
    <n v="20"/>
    <s v="Joel Kreisel"/>
    <s v=" 1 x In-person sale (I have my card)"/>
    <x v="0"/>
  </r>
  <r>
    <d v="2025-07-08T00:00:00"/>
    <x v="40"/>
    <x v="0"/>
    <n v="1"/>
    <s v="Square"/>
    <n v="20"/>
    <s v="Sara Jessen"/>
    <s v=" 1 x In-person sale (I have my card)"/>
    <x v="0"/>
  </r>
  <r>
    <d v="2025-07-08T00:00:00"/>
    <x v="0"/>
    <x v="0"/>
    <n v="1"/>
    <s v="Square"/>
    <n v="20"/>
    <s v="Gerald Shepherd"/>
    <s v=" 1 x In-person sale (I have my card)"/>
    <x v="0"/>
  </r>
  <r>
    <d v="2025-07-08T00:00:00"/>
    <x v="0"/>
    <x v="0"/>
    <n v="1"/>
    <s v="Square"/>
    <n v="20"/>
    <s v="Marshall Anderson"/>
    <s v=" 1 x In-person sale (I have my card)"/>
    <x v="0"/>
  </r>
  <r>
    <d v="2025-07-08T00:00:00"/>
    <x v="0"/>
    <x v="0"/>
    <n v="1"/>
    <s v="Square"/>
    <n v="20"/>
    <s v="Scott Mickelson"/>
    <s v=" 1 x In-person sale (I have my card)"/>
    <x v="0"/>
  </r>
  <r>
    <d v="2025-07-08T00:00:00"/>
    <x v="0"/>
    <x v="0"/>
    <n v="1"/>
    <s v="Square"/>
    <n v="20"/>
    <s v="Terry Harmonick"/>
    <s v=" 1 x In-person sale (I have my card)"/>
    <x v="0"/>
  </r>
  <r>
    <d v="2025-07-08T00:00:00"/>
    <x v="42"/>
    <x v="0"/>
    <n v="1"/>
    <s v="Square"/>
    <n v="20"/>
    <s v="Cole Johnson"/>
    <m/>
    <x v="0"/>
  </r>
  <r>
    <d v="2025-07-08T00:00:00"/>
    <x v="30"/>
    <x v="0"/>
    <n v="1"/>
    <s v="Square"/>
    <n v="20"/>
    <s v="Jessica McKenna"/>
    <s v=" 1 x In-person sale (I have my card)"/>
    <x v="0"/>
  </r>
  <r>
    <d v="2025-07-08T00:00:00"/>
    <x v="44"/>
    <x v="0"/>
    <n v="1"/>
    <s v="Square"/>
    <n v="20"/>
    <s v="Abby Wolf"/>
    <s v=" 1 x In-person sale (I have my card)"/>
    <x v="0"/>
  </r>
  <r>
    <d v="2025-07-08T00:00:00"/>
    <x v="44"/>
    <x v="0"/>
    <n v="1"/>
    <s v="Square"/>
    <n v="20"/>
    <s v="Bruce Neumann"/>
    <m/>
    <x v="0"/>
  </r>
  <r>
    <d v="2025-07-08T00:00:00"/>
    <x v="44"/>
    <x v="0"/>
    <n v="1"/>
    <s v="Square"/>
    <n v="20"/>
    <s v="Diana Marianetti"/>
    <s v=" 1 x In-person sale (I have my card)"/>
    <x v="0"/>
  </r>
  <r>
    <d v="2025-07-08T00:00:00"/>
    <x v="44"/>
    <x v="0"/>
    <n v="1"/>
    <s v="Square"/>
    <n v="20"/>
    <s v="James Swanson"/>
    <s v=" 1 x In-person sale (I have my card)"/>
    <x v="0"/>
  </r>
  <r>
    <d v="2025-07-08T00:00:00"/>
    <x v="33"/>
    <x v="0"/>
    <n v="1"/>
    <s v="Square"/>
    <n v="20"/>
    <s v="Jerry Melnychuk"/>
    <s v=" 1 x In-person sale (I have my card)"/>
    <x v="0"/>
  </r>
  <r>
    <d v="2025-07-08T00:00:00"/>
    <x v="33"/>
    <x v="0"/>
    <n v="1"/>
    <s v="Square"/>
    <n v="20"/>
    <s v="Kyle Stark"/>
    <s v=" 1 x In-person sale (I have my card)"/>
    <x v="0"/>
  </r>
  <r>
    <d v="2025-07-08T00:00:00"/>
    <x v="3"/>
    <x v="0"/>
    <n v="1"/>
    <s v="Square"/>
    <n v="20"/>
    <s v="Carly Myrdal"/>
    <s v=" 1 x In-person sale (I have my card)"/>
    <x v="0"/>
  </r>
  <r>
    <d v="2025-07-08T00:00:00"/>
    <x v="34"/>
    <x v="0"/>
    <n v="1"/>
    <s v="Square"/>
    <n v="20"/>
    <s v="Angel Gorman"/>
    <s v=" 1 x In-person sale (I have my card)"/>
    <x v="0"/>
  </r>
  <r>
    <d v="2025-07-08T00:00:00"/>
    <x v="34"/>
    <x v="0"/>
    <n v="1"/>
    <s v="Square"/>
    <n v="20"/>
    <s v="Haakon Rondestvedt"/>
    <s v=" 1 x In-person sale (I have my card)"/>
    <x v="0"/>
  </r>
  <r>
    <d v="2025-07-08T00:00:00"/>
    <x v="34"/>
    <x v="0"/>
    <n v="1"/>
    <s v="Square"/>
    <n v="20"/>
    <s v="Jake Coryell"/>
    <s v=" 1 x In-person sale (I have my card)"/>
    <x v="0"/>
  </r>
  <r>
    <d v="2025-07-08T00:00:00"/>
    <x v="34"/>
    <x v="0"/>
    <n v="1"/>
    <s v="Square"/>
    <n v="20"/>
    <s v="Pericles Tortorelis"/>
    <s v=" 1 x In-person sale (I have my card)"/>
    <x v="0"/>
  </r>
  <r>
    <d v="2025-07-08T00:00:00"/>
    <x v="34"/>
    <x v="0"/>
    <n v="1"/>
    <s v="Square"/>
    <n v="20"/>
    <s v="Victoria Thor"/>
    <s v=" 1 x In-person sale (I have my card)"/>
    <x v="0"/>
  </r>
  <r>
    <d v="2025-07-08T00:00:00"/>
    <x v="45"/>
    <x v="0"/>
    <n v="1"/>
    <s v="Square"/>
    <n v="20"/>
    <s v="Kevin Davis"/>
    <s v=" 1 x In-person sale (I have my card)"/>
    <x v="0"/>
  </r>
  <r>
    <d v="2025-07-08T00:00:00"/>
    <x v="45"/>
    <x v="0"/>
    <n v="1"/>
    <s v="Square"/>
    <n v="20"/>
    <s v="Mark Vagle"/>
    <s v=" 1 x In-person sale (I have my card)"/>
    <x v="0"/>
  </r>
  <r>
    <d v="2025-07-08T00:00:00"/>
    <x v="45"/>
    <x v="0"/>
    <n v="1"/>
    <s v="Square"/>
    <n v="20"/>
    <s v="Randy Chinn"/>
    <s v=" 1 x In-person sale (I have my card)"/>
    <x v="0"/>
  </r>
  <r>
    <d v="2025-07-08T00:00:00"/>
    <x v="35"/>
    <x v="0"/>
    <n v="1"/>
    <s v="Square"/>
    <n v="20"/>
    <s v="Marie Fitzgerald Fitzgerald"/>
    <s v=" 1 x In-person sale (I have my card)"/>
    <x v="0"/>
  </r>
  <r>
    <d v="2025-07-08T00:00:00"/>
    <x v="47"/>
    <x v="0"/>
    <n v="1"/>
    <s v="Square"/>
    <n v="20"/>
    <s v="Andrea Ruether"/>
    <s v=" 1 x In-person sale (I have my card)"/>
    <x v="0"/>
  </r>
  <r>
    <d v="2025-07-08T00:00:00"/>
    <x v="47"/>
    <x v="0"/>
    <n v="1"/>
    <s v="Square"/>
    <n v="20"/>
    <s v="Madeline Schaak"/>
    <s v=" 1 x In-person sale (I have my card)"/>
    <x v="0"/>
  </r>
  <r>
    <d v="2025-07-08T00:00:00"/>
    <x v="47"/>
    <x v="0"/>
    <n v="1"/>
    <s v="Square"/>
    <n v="20"/>
    <s v="maria chavez"/>
    <s v=" 1 x In-person sale (I have my card)"/>
    <x v="0"/>
  </r>
  <r>
    <d v="2025-07-08T00:00:00"/>
    <x v="47"/>
    <x v="0"/>
    <n v="1"/>
    <s v="Square"/>
    <n v="20"/>
    <s v="Marian Gagliardi"/>
    <s v=" 1 x In-person sale (I have my card)"/>
    <x v="0"/>
  </r>
  <r>
    <d v="2025-07-08T00:00:00"/>
    <x v="48"/>
    <x v="0"/>
    <n v="1"/>
    <s v="Square"/>
    <n v="20"/>
    <s v="Barb Brown"/>
    <s v=" 1 x In-person sale (I have my card)"/>
    <x v="0"/>
  </r>
  <r>
    <d v="2025-07-08T00:00:00"/>
    <x v="48"/>
    <x v="0"/>
    <n v="1"/>
    <s v="Square"/>
    <n v="20"/>
    <s v="Joel Schmieg"/>
    <s v=" 1 x In-person sale (I have my card)"/>
    <x v="0"/>
  </r>
  <r>
    <d v="2025-07-08T00:00:00"/>
    <x v="48"/>
    <x v="0"/>
    <n v="1"/>
    <s v="Square"/>
    <n v="20"/>
    <s v="Shawn Doherty"/>
    <s v=" 1 x In-person sale (I have my card)"/>
    <x v="0"/>
  </r>
  <r>
    <d v="2025-07-08T00:00:00"/>
    <x v="48"/>
    <x v="0"/>
    <n v="1"/>
    <s v="Square"/>
    <n v="20"/>
    <s v="Siane Luzzi Chirpich"/>
    <s v=" 1 x In-person sale (I have my card)"/>
    <x v="0"/>
  </r>
  <r>
    <d v="2025-07-08T00:00:00"/>
    <x v="22"/>
    <x v="0"/>
    <n v="1"/>
    <s v="Square"/>
    <n v="20"/>
    <s v="Gerald Shepherd"/>
    <s v=" 1 x In-person sale (I have my card)"/>
    <x v="0"/>
  </r>
  <r>
    <d v="2025-07-08T00:00:00"/>
    <x v="22"/>
    <x v="0"/>
    <n v="2"/>
    <s v="Square"/>
    <n v="40"/>
    <s v="Nicole Smith"/>
    <s v=" 1 x To be delivered (I need a card)"/>
    <x v="0"/>
  </r>
  <r>
    <d v="2025-07-08T00:00:00"/>
    <x v="49"/>
    <x v="0"/>
    <n v="1"/>
    <s v="Square"/>
    <n v="20"/>
    <s v="Jack Cherry"/>
    <s v=" 1 x In-person sale (I have my card)"/>
    <x v="0"/>
  </r>
  <r>
    <d v="2025-07-08T00:00:00"/>
    <x v="12"/>
    <x v="0"/>
    <n v="2"/>
    <s v="Square"/>
    <n v="40"/>
    <s v="Ali Mohamed"/>
    <s v=" 1 x In-person sale (I have my card)"/>
    <x v="0"/>
  </r>
  <r>
    <d v="2025-07-08T00:00:00"/>
    <x v="12"/>
    <x v="0"/>
    <n v="1"/>
    <s v="Square"/>
    <n v="20"/>
    <s v="Gerald Shepherd"/>
    <s v=" 1 x Senior Class"/>
    <x v="0"/>
  </r>
  <r>
    <d v="2025-07-08T00:00:00"/>
    <x v="50"/>
    <x v="0"/>
    <n v="1"/>
    <s v="Square"/>
    <n v="20"/>
    <s v="Nicole Scheer"/>
    <s v=" 1 x In-person sale (I have my card)"/>
    <x v="0"/>
  </r>
  <r>
    <d v="2025-07-08T00:00:00"/>
    <x v="50"/>
    <x v="0"/>
    <n v="1"/>
    <s v="Square"/>
    <n v="20"/>
    <s v="Tom Runde"/>
    <s v=" 1 x In-person sale (I have my card)"/>
    <x v="0"/>
  </r>
  <r>
    <d v="2025-07-08T00:00:00"/>
    <x v="51"/>
    <x v="1"/>
    <n v="1"/>
    <s v="Square"/>
    <n v="1"/>
    <s v="Charles Dungan"/>
    <m/>
    <x v="0"/>
  </r>
  <r>
    <d v="2025-07-08T00:00:00"/>
    <x v="23"/>
    <x v="0"/>
    <n v="1"/>
    <s v="Square"/>
    <n v="20"/>
    <s v="Maggie Boedigheimer"/>
    <s v=" 1 x In-person sale (I have my card)"/>
    <x v="0"/>
  </r>
  <r>
    <d v="2025-07-08T00:00:00"/>
    <x v="7"/>
    <x v="0"/>
    <n v="1"/>
    <s v="Square"/>
    <n v="20"/>
    <s v="Trevor Stewart"/>
    <s v=" 1 x In-person sale (I have my card)"/>
    <x v="0"/>
  </r>
  <r>
    <d v="2025-07-08T00:00:00"/>
    <x v="36"/>
    <x v="0"/>
    <n v="1"/>
    <s v="Square"/>
    <n v="20"/>
    <s v="Michael McNamee"/>
    <s v=" 1 x In-person sale (I have my card)"/>
    <x v="0"/>
  </r>
  <r>
    <d v="2025-07-08T00:00:00"/>
    <x v="8"/>
    <x v="0"/>
    <n v="1"/>
    <s v="Square"/>
    <n v="20"/>
    <s v="Celeste Saarinen"/>
    <s v=" 1 x In-person sale (I have my card)"/>
    <x v="0"/>
  </r>
  <r>
    <d v="2025-07-08T00:00:00"/>
    <x v="8"/>
    <x v="0"/>
    <n v="1"/>
    <s v="Square"/>
    <n v="20"/>
    <s v="Chris Larsen"/>
    <s v=" 1 x In-person sale (I have my card)"/>
    <x v="0"/>
  </r>
  <r>
    <d v="2025-07-08T00:00:00"/>
    <x v="8"/>
    <x v="0"/>
    <n v="1"/>
    <s v="Square"/>
    <n v="20"/>
    <s v="Mary Peterson"/>
    <s v=" 1 x In-person sale (I have my card)"/>
    <x v="0"/>
  </r>
  <r>
    <d v="2025-07-08T00:00:00"/>
    <x v="8"/>
    <x v="1"/>
    <n v="1"/>
    <s v="Square"/>
    <n v="20"/>
    <s v="Tom Matkovits"/>
    <m/>
    <x v="0"/>
  </r>
  <r>
    <d v="2025-07-08T00:00:00"/>
    <x v="57"/>
    <x v="0"/>
    <n v="1"/>
    <s v="Square"/>
    <n v="20"/>
    <s v="Aaron Osowski"/>
    <s v=" 1 x In-person sale (I have my card)"/>
    <x v="0"/>
  </r>
  <r>
    <d v="2025-07-08T00:00:00"/>
    <x v="57"/>
    <x v="0"/>
    <n v="1"/>
    <s v="Square"/>
    <n v="20"/>
    <s v="Rachel Johnson"/>
    <s v=" 1 x In-person sale (I have my card)"/>
    <x v="0"/>
  </r>
  <r>
    <d v="2025-07-08T00:00:00"/>
    <x v="58"/>
    <x v="0"/>
    <n v="2"/>
    <s v="Square"/>
    <n v="40"/>
    <s v="Brad Honey"/>
    <s v=" 1 x In-person sale (I have my card)"/>
    <x v="0"/>
  </r>
  <r>
    <d v="2025-07-08T00:00:00"/>
    <x v="58"/>
    <x v="0"/>
    <n v="1"/>
    <s v="Square"/>
    <n v="20"/>
    <s v="Jonathan Holtmeier"/>
    <s v=" 1 x In-person sale (I have my card)"/>
    <x v="0"/>
  </r>
  <r>
    <d v="2025-07-08T00:00:00"/>
    <x v="58"/>
    <x v="0"/>
    <n v="1"/>
    <s v="Square"/>
    <n v="20"/>
    <s v="Luke Slindee"/>
    <s v=" 1 x In-person sale (I have my card)"/>
    <x v="0"/>
  </r>
  <r>
    <d v="2025-07-08T00:00:00"/>
    <x v="58"/>
    <x v="0"/>
    <n v="1"/>
    <s v="Square"/>
    <n v="20"/>
    <s v="Nancy Jaeckels"/>
    <s v=" 1 x In-person sale (I have my card)"/>
    <x v="0"/>
  </r>
  <r>
    <d v="2025-07-08T00:00:00"/>
    <x v="58"/>
    <x v="0"/>
    <n v="1"/>
    <s v="Square"/>
    <n v="20"/>
    <s v="Rachel Carlson"/>
    <s v=" 1 x In-person sale (I have my card)"/>
    <x v="0"/>
  </r>
  <r>
    <d v="2025-07-08T00:00:00"/>
    <x v="4"/>
    <x v="0"/>
    <n v="1"/>
    <s v="Square"/>
    <n v="20"/>
    <s v="Louie Page"/>
    <s v=" 1 x In-person sale (I have my card)"/>
    <x v="0"/>
  </r>
  <r>
    <d v="2025-07-08T00:00:00"/>
    <x v="4"/>
    <x v="0"/>
    <n v="1"/>
    <s v="Square"/>
    <n v="20"/>
    <s v="McKinzie Hopkins"/>
    <s v=" 1 x In-person sale (I have my card)"/>
    <x v="0"/>
  </r>
  <r>
    <d v="2025-07-08T00:00:00"/>
    <x v="64"/>
    <x v="0"/>
    <n v="1"/>
    <s v="Square"/>
    <n v="20"/>
    <s v="Todd Messerli"/>
    <s v=" 1 x In-person sale (I have my card)"/>
    <x v="0"/>
  </r>
  <r>
    <d v="2025-07-08T00:00:00"/>
    <x v="59"/>
    <x v="0"/>
    <n v="1"/>
    <s v="Square"/>
    <n v="20"/>
    <s v="Andrew Manuele"/>
    <s v=" 1 x In-person sale (I have my card)"/>
    <x v="0"/>
  </r>
  <r>
    <d v="2025-07-08T00:00:00"/>
    <x v="59"/>
    <x v="0"/>
    <n v="1"/>
    <s v="Square"/>
    <n v="20"/>
    <s v="Tres Cossaboom"/>
    <s v=" 1 x In-person sale (I have my card)"/>
    <x v="0"/>
  </r>
  <r>
    <d v="2025-07-08T00:00:00"/>
    <x v="17"/>
    <x v="0"/>
    <n v="1"/>
    <s v="Square"/>
    <n v="20"/>
    <s v="Chanel Yngve"/>
    <s v=" 1 x In-person sale (I have my card)"/>
    <x v="0"/>
  </r>
  <r>
    <d v="2025-07-08T00:00:00"/>
    <x v="17"/>
    <x v="0"/>
    <n v="1"/>
    <s v="Square"/>
    <n v="20"/>
    <s v="Neil Kozlowicz"/>
    <s v=" 1 x In-person sale (I have my card)"/>
    <x v="0"/>
  </r>
  <r>
    <d v="2025-07-08T00:00:00"/>
    <x v="17"/>
    <x v="0"/>
    <n v="1"/>
    <s v="Square"/>
    <n v="20"/>
    <s v="Tyler Bren"/>
    <s v=" 1 x In-person sale (I have my card)"/>
    <x v="0"/>
  </r>
  <r>
    <d v="2025-07-08T00:00:00"/>
    <x v="9"/>
    <x v="0"/>
    <n v="1"/>
    <s v="Square"/>
    <n v="20"/>
    <s v="Robert Johnston"/>
    <s v=" 1 x In-person sale (I have my card)"/>
    <x v="0"/>
  </r>
  <r>
    <d v="2025-07-08T00:00:00"/>
    <x v="14"/>
    <x v="0"/>
    <n v="1"/>
    <s v="Square"/>
    <n v="20"/>
    <s v="Adrea Grocke"/>
    <s v=" 1 x In-person sale (I have my card)"/>
    <x v="0"/>
  </r>
  <r>
    <d v="2025-07-08T00:00:00"/>
    <x v="14"/>
    <x v="0"/>
    <n v="1"/>
    <s v="Square"/>
    <n v="20"/>
    <s v="Andrew Moritz"/>
    <s v=" 1 x In-person sale (I have my card)"/>
    <x v="0"/>
  </r>
  <r>
    <d v="2025-07-08T00:00:00"/>
    <x v="14"/>
    <x v="0"/>
    <n v="1"/>
    <s v="Square"/>
    <n v="20"/>
    <s v="Annie Gustafson"/>
    <s v=" 1 x In-person sale (I have my card)"/>
    <x v="0"/>
  </r>
  <r>
    <d v="2025-07-08T00:00:00"/>
    <x v="14"/>
    <x v="0"/>
    <n v="1"/>
    <s v="Square"/>
    <n v="20"/>
    <s v="Edie Kalweit"/>
    <s v=" 1 x In-person sale (I have my card)"/>
    <x v="0"/>
  </r>
  <r>
    <d v="2025-07-08T00:00:00"/>
    <x v="14"/>
    <x v="0"/>
    <n v="1"/>
    <s v="Square"/>
    <n v="20"/>
    <s v="Jon Glesener"/>
    <s v=" 1 x In-person sale (I have my card)"/>
    <x v="0"/>
  </r>
  <r>
    <d v="2025-07-08T00:00:00"/>
    <x v="14"/>
    <x v="0"/>
    <n v="1"/>
    <s v="Square"/>
    <n v="20"/>
    <s v="Judd Lindvall"/>
    <s v=" 1 x In-person sale (I have my card)"/>
    <x v="0"/>
  </r>
  <r>
    <d v="2025-07-08T00:00:00"/>
    <x v="14"/>
    <x v="0"/>
    <n v="1"/>
    <s v="Square"/>
    <n v="20"/>
    <s v="Kelli Anderson"/>
    <s v=" 1 x In-person sale (I have my card)"/>
    <x v="0"/>
  </r>
  <r>
    <d v="2025-07-08T00:00:00"/>
    <x v="14"/>
    <x v="0"/>
    <n v="1"/>
    <s v="Square"/>
    <n v="20"/>
    <s v="Rocky McCormick"/>
    <s v=" 1 x In-person sale (I have my card)"/>
    <x v="0"/>
  </r>
  <r>
    <d v="2025-07-08T00:00:00"/>
    <x v="61"/>
    <x v="0"/>
    <n v="1"/>
    <s v="Square"/>
    <n v="20"/>
    <s v="Brenda  Cardona"/>
    <s v=" 1 x In-person sale (I have my card)"/>
    <x v="0"/>
  </r>
  <r>
    <d v="2025-07-08T00:00:00"/>
    <x v="62"/>
    <x v="0"/>
    <n v="1"/>
    <s v="Square"/>
    <n v="20"/>
    <s v="Lorraine Luger"/>
    <s v=" 1 x In-person sale (I have my card)"/>
    <x v="0"/>
  </r>
  <r>
    <d v="2025-07-08T00:00:00"/>
    <x v="62"/>
    <x v="0"/>
    <n v="1"/>
    <s v="Square"/>
    <n v="20"/>
    <s v="Rachel Whipple"/>
    <s v=" 1 x In-person sale (I have my card)"/>
    <x v="0"/>
  </r>
  <r>
    <d v="2025-07-23T00:00:00"/>
    <x v="7"/>
    <x v="0"/>
    <n v="31"/>
    <s v="Cash"/>
    <n v="620"/>
    <m/>
    <m/>
    <x v="0"/>
  </r>
  <r>
    <d v="2025-07-23T00:00:00"/>
    <x v="23"/>
    <x v="0"/>
    <n v="9"/>
    <s v="Cash"/>
    <n v="180"/>
    <m/>
    <m/>
    <x v="0"/>
  </r>
  <r>
    <d v="2025-07-23T00:00:00"/>
    <x v="64"/>
    <x v="0"/>
    <n v="2"/>
    <s v="Square"/>
    <n v="40"/>
    <s v="Amanda Sharp"/>
    <s v=" 1 x In-person sale (I have my card)"/>
    <x v="0"/>
  </r>
  <r>
    <d v="2025-07-22T00:00:00"/>
    <x v="20"/>
    <x v="0"/>
    <n v="1"/>
    <s v="Square"/>
    <n v="20"/>
    <s v="LaTrisha Woolever"/>
    <s v=" 1 x In-person sale (I have my card)"/>
    <x v="0"/>
  </r>
  <r>
    <d v="2025-07-22T00:00:00"/>
    <x v="20"/>
    <x v="0"/>
    <n v="1"/>
    <s v="Square"/>
    <n v="20"/>
    <s v="LaTrisha Woolever"/>
    <s v=" 1 x In-person sale (I have my card)"/>
    <x v="0"/>
  </r>
  <r>
    <d v="2025-07-22T00:00:00"/>
    <x v="20"/>
    <x v="0"/>
    <n v="1"/>
    <s v="Square"/>
    <n v="20"/>
    <s v="LaTrisha Woolever"/>
    <s v=" 1 x In-person sale (I have my card)"/>
    <x v="0"/>
  </r>
  <r>
    <d v="2025-07-22T00:00:00"/>
    <x v="1"/>
    <x v="0"/>
    <n v="1"/>
    <s v="Square"/>
    <n v="20"/>
    <s v="Kelly Poole"/>
    <s v=" 1 x To be delivered (I need a card)"/>
    <x v="0"/>
  </r>
  <r>
    <d v="2025-07-22T00:00:00"/>
    <x v="1"/>
    <x v="0"/>
    <n v="1"/>
    <s v="Square"/>
    <n v="20"/>
    <s v="jennifer carr"/>
    <s v=" 1 x To be delivered (I need a card)"/>
    <x v="0"/>
  </r>
  <r>
    <d v="2025-07-22T00:00:00"/>
    <x v="1"/>
    <x v="0"/>
    <n v="1"/>
    <s v="Square"/>
    <n v="20"/>
    <s v="Tracy Vogtman"/>
    <s v=" 1 x To be delivered (I need a card)"/>
    <x v="0"/>
  </r>
  <r>
    <d v="2025-07-22T00:00:00"/>
    <x v="1"/>
    <x v="0"/>
    <n v="1"/>
    <s v="Square"/>
    <n v="20"/>
    <s v="Greg Caspers"/>
    <s v=" 1 x To be delivered (I need a card)"/>
    <x v="0"/>
  </r>
  <r>
    <d v="2025-07-21T00:00:00"/>
    <x v="65"/>
    <x v="0"/>
    <n v="1"/>
    <s v="Square"/>
    <n v="20"/>
    <s v="Sarah Landt"/>
    <s v=" 1 x In-person sale (I have my card)"/>
    <x v="0"/>
  </r>
  <r>
    <d v="2025-07-21T00:00:00"/>
    <x v="64"/>
    <x v="0"/>
    <n v="13"/>
    <s v="Square"/>
    <n v="260"/>
    <s v="Amanda Sharp"/>
    <s v=" 1 x In-person sale (I have my card)"/>
    <x v="0"/>
  </r>
  <r>
    <d v="2025-07-21T00:00:00"/>
    <x v="66"/>
    <x v="0"/>
    <n v="1"/>
    <s v="Square"/>
    <n v="20"/>
    <s v="JAVETTE BANKS"/>
    <s v=" 1 x In-person sale (I have my card)"/>
    <x v="0"/>
  </r>
  <r>
    <m/>
    <x v="67"/>
    <x v="2"/>
    <m/>
    <m/>
    <m/>
    <m/>
    <m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5">
  <r>
    <d v="2025-07-21T00:00:00"/>
    <x v="0"/>
    <x v="0"/>
    <n v="1"/>
    <s v="Square"/>
    <n v="20"/>
  </r>
  <r>
    <d v="2025-07-21T00:00:00"/>
    <x v="1"/>
    <x v="0"/>
    <n v="1"/>
    <s v="Square"/>
    <n v="20"/>
  </r>
  <r>
    <d v="2025-07-20T00:00:00"/>
    <x v="2"/>
    <x v="0"/>
    <n v="1"/>
    <s v="Square"/>
    <n v="20"/>
  </r>
  <r>
    <d v="2025-07-20T00:00:00"/>
    <x v="3"/>
    <x v="0"/>
    <n v="1"/>
    <s v="Square"/>
    <n v="20"/>
  </r>
  <r>
    <d v="2025-07-20T00:00:00"/>
    <x v="3"/>
    <x v="0"/>
    <n v="1"/>
    <s v="Square"/>
    <n v="20"/>
  </r>
  <r>
    <d v="2025-07-20T00:00:00"/>
    <x v="4"/>
    <x v="0"/>
    <n v="1"/>
    <s v="Square"/>
    <n v="20"/>
  </r>
  <r>
    <d v="2025-07-20T00:00:00"/>
    <x v="4"/>
    <x v="0"/>
    <n v="2"/>
    <s v="Square"/>
    <n v="40"/>
  </r>
  <r>
    <d v="2025-07-19T00:00:00"/>
    <x v="5"/>
    <x v="0"/>
    <n v="1"/>
    <s v="Square"/>
    <n v="20"/>
  </r>
  <r>
    <d v="2025-07-19T00:00:00"/>
    <x v="5"/>
    <x v="0"/>
    <n v="7"/>
    <s v="Cash"/>
    <n v="140"/>
  </r>
  <r>
    <d v="2025-07-19T00:00:00"/>
    <x v="2"/>
    <x v="0"/>
    <n v="8"/>
    <s v="Cash"/>
    <n v="160"/>
  </r>
  <r>
    <d v="2025-07-19T00:00:00"/>
    <x v="2"/>
    <x v="0"/>
    <n v="1"/>
    <s v="Cash"/>
    <n v="10"/>
  </r>
  <r>
    <d v="2025-07-19T00:00:00"/>
    <x v="1"/>
    <x v="0"/>
    <n v="1"/>
    <s v="Square"/>
    <n v="20"/>
  </r>
  <r>
    <d v="2025-07-19T00:00:00"/>
    <x v="6"/>
    <x v="0"/>
    <n v="4"/>
    <s v="Cash"/>
    <n v="80"/>
  </r>
  <r>
    <d v="2025-07-19T00:00:00"/>
    <x v="7"/>
    <x v="0"/>
    <n v="5"/>
    <s v="Square"/>
    <n v="100"/>
  </r>
  <r>
    <d v="2025-07-19T00:00:00"/>
    <x v="7"/>
    <x v="0"/>
    <n v="2"/>
    <s v="Cash"/>
    <n v="40"/>
  </r>
  <r>
    <d v="2025-07-19T00:00:00"/>
    <x v="8"/>
    <x v="0"/>
    <n v="3"/>
    <s v="Cash"/>
    <n v="60"/>
  </r>
  <r>
    <d v="2025-07-19T00:00:00"/>
    <x v="8"/>
    <x v="0"/>
    <n v="1"/>
    <s v="Square"/>
    <n v="20"/>
  </r>
  <r>
    <d v="2025-07-19T00:00:00"/>
    <x v="8"/>
    <x v="0"/>
    <n v="7"/>
    <s v="Cash"/>
    <n v="140"/>
  </r>
  <r>
    <d v="2025-07-19T00:00:00"/>
    <x v="4"/>
    <x v="0"/>
    <n v="1"/>
    <s v="Square"/>
    <n v="20"/>
  </r>
  <r>
    <d v="2025-07-19T00:00:00"/>
    <x v="4"/>
    <x v="0"/>
    <n v="4"/>
    <s v="Square"/>
    <n v="80"/>
  </r>
  <r>
    <d v="2025-07-19T00:00:00"/>
    <x v="9"/>
    <x v="1"/>
    <n v="1"/>
    <s v="Square"/>
    <n v="5"/>
  </r>
  <r>
    <d v="2025-07-19T00:00:00"/>
    <x v="9"/>
    <x v="0"/>
    <n v="9"/>
    <s v="Cash"/>
    <n v="180"/>
  </r>
  <r>
    <d v="2025-07-17T00:00:00"/>
    <x v="10"/>
    <x v="0"/>
    <n v="1"/>
    <s v="Square"/>
    <n v="20"/>
  </r>
  <r>
    <d v="2025-07-17T00:00:00"/>
    <x v="11"/>
    <x v="0"/>
    <n v="8"/>
    <s v="Square"/>
    <n v="160"/>
  </r>
  <r>
    <d v="2025-07-17T00:00:00"/>
    <x v="11"/>
    <x v="0"/>
    <n v="1"/>
    <s v="Square"/>
    <n v="20"/>
  </r>
  <r>
    <d v="2025-07-17T00:00:00"/>
    <x v="11"/>
    <x v="0"/>
    <n v="1"/>
    <s v="Square"/>
    <n v="20"/>
  </r>
  <r>
    <d v="2025-07-17T00:00:00"/>
    <x v="12"/>
    <x v="0"/>
    <n v="5"/>
    <s v="Square"/>
    <n v="100"/>
  </r>
  <r>
    <d v="2025-07-16T17:29:33"/>
    <x v="13"/>
    <x v="0"/>
    <n v="12"/>
    <s v="Cash"/>
    <n v="240"/>
  </r>
  <r>
    <d v="2025-07-16T17:28:02"/>
    <x v="8"/>
    <x v="0"/>
    <n v="6"/>
    <s v="Cash"/>
    <n v="120"/>
  </r>
  <r>
    <d v="2025-07-16T17:26:25"/>
    <x v="14"/>
    <x v="0"/>
    <n v="5"/>
    <s v="Cash"/>
    <n v="100"/>
  </r>
  <r>
    <d v="2025-07-16T17:25:22"/>
    <x v="15"/>
    <x v="0"/>
    <n v="4"/>
    <s v="Cash"/>
    <n v="80"/>
  </r>
  <r>
    <d v="2025-07-16T17:24:39"/>
    <x v="16"/>
    <x v="0"/>
    <n v="11"/>
    <s v="Cash"/>
    <n v="220"/>
  </r>
  <r>
    <d v="2025-07-16T17:23:41"/>
    <x v="17"/>
    <x v="0"/>
    <n v="6"/>
    <s v="Cash"/>
    <n v="120"/>
  </r>
  <r>
    <d v="2025-07-16T00:00:00"/>
    <x v="14"/>
    <x v="1"/>
    <n v="1"/>
    <s v="Cash"/>
    <n v="20"/>
  </r>
  <r>
    <d v="2025-07-15T00:00:00"/>
    <x v="18"/>
    <x v="0"/>
    <n v="1"/>
    <s v="Square"/>
    <n v="20"/>
  </r>
  <r>
    <d v="2025-07-15T00:00:00"/>
    <x v="11"/>
    <x v="0"/>
    <n v="1"/>
    <s v="Square"/>
    <n v="20"/>
  </r>
  <r>
    <d v="2025-07-15T00:00:00"/>
    <x v="11"/>
    <x v="0"/>
    <n v="1"/>
    <s v="Square"/>
    <n v="20"/>
  </r>
  <r>
    <d v="2025-07-15T00:00:00"/>
    <x v="11"/>
    <x v="0"/>
    <n v="1"/>
    <s v="Square"/>
    <n v="20"/>
  </r>
  <r>
    <d v="2025-07-15T00:00:00"/>
    <x v="1"/>
    <x v="0"/>
    <n v="1"/>
    <s v="Square"/>
    <n v="20"/>
  </r>
  <r>
    <d v="2025-07-15T00:00:00"/>
    <x v="19"/>
    <x v="0"/>
    <n v="1"/>
    <s v="Square"/>
    <n v="20"/>
  </r>
  <r>
    <d v="2025-07-15T00:00:00"/>
    <x v="20"/>
    <x v="0"/>
    <n v="1"/>
    <s v="Square"/>
    <n v="20"/>
  </r>
  <r>
    <d v="2025-07-14T21:48:50"/>
    <x v="9"/>
    <x v="0"/>
    <n v="1"/>
    <s v="Cash"/>
    <n v="20"/>
  </r>
  <r>
    <d v="2025-07-14T21:46:28"/>
    <x v="2"/>
    <x v="0"/>
    <n v="3"/>
    <s v="Cash"/>
    <n v="60"/>
  </r>
  <r>
    <d v="2025-07-14T00:00:00"/>
    <x v="2"/>
    <x v="0"/>
    <n v="1"/>
    <s v="Square"/>
    <n v="20"/>
  </r>
  <r>
    <d v="2025-07-14T00:00:00"/>
    <x v="11"/>
    <x v="0"/>
    <n v="1"/>
    <s v="Square"/>
    <n v="20"/>
  </r>
  <r>
    <d v="2025-07-14T00:00:00"/>
    <x v="1"/>
    <x v="0"/>
    <n v="1"/>
    <s v="Square"/>
    <n v="20"/>
  </r>
  <r>
    <d v="2025-07-14T00:00:00"/>
    <x v="1"/>
    <x v="0"/>
    <n v="2"/>
    <s v="Square"/>
    <n v="40"/>
  </r>
  <r>
    <d v="2025-07-14T00:00:00"/>
    <x v="21"/>
    <x v="0"/>
    <n v="1"/>
    <s v="Square"/>
    <n v="20"/>
  </r>
  <r>
    <d v="2025-07-14T00:00:00"/>
    <x v="22"/>
    <x v="0"/>
    <n v="1"/>
    <s v="Square"/>
    <n v="20"/>
  </r>
  <r>
    <d v="2025-07-14T00:00:00"/>
    <x v="23"/>
    <x v="0"/>
    <n v="2"/>
    <s v="Square"/>
    <n v="40"/>
  </r>
  <r>
    <d v="2025-07-14T00:00:00"/>
    <x v="24"/>
    <x v="0"/>
    <n v="8"/>
    <s v="Square"/>
    <n v="160"/>
  </r>
  <r>
    <d v="2025-07-14T00:00:00"/>
    <x v="25"/>
    <x v="0"/>
    <n v="1"/>
    <s v="Square"/>
    <n v="20"/>
  </r>
  <r>
    <d v="2025-07-13T00:00:00"/>
    <x v="26"/>
    <x v="0"/>
    <n v="13"/>
    <s v="Cash"/>
    <n v="260"/>
  </r>
  <r>
    <d v="2025-07-13T00:00:00"/>
    <x v="26"/>
    <x v="0"/>
    <n v="16"/>
    <s v="Cash"/>
    <n v="320"/>
  </r>
  <r>
    <d v="2025-07-13T00:00:00"/>
    <x v="27"/>
    <x v="0"/>
    <n v="5"/>
    <s v="Venmo"/>
    <n v="100"/>
  </r>
  <r>
    <d v="2025-07-13T00:00:00"/>
    <x v="13"/>
    <x v="0"/>
    <n v="1"/>
    <s v="Square"/>
    <n v="20"/>
  </r>
  <r>
    <d v="2025-07-13T00:00:00"/>
    <x v="2"/>
    <x v="0"/>
    <n v="1"/>
    <s v="Square"/>
    <n v="20"/>
  </r>
  <r>
    <d v="2025-07-13T00:00:00"/>
    <x v="28"/>
    <x v="0"/>
    <n v="12"/>
    <s v="Cash"/>
    <n v="240"/>
  </r>
  <r>
    <d v="2025-07-13T00:00:00"/>
    <x v="28"/>
    <x v="0"/>
    <n v="1"/>
    <s v="Square"/>
    <n v="20"/>
  </r>
  <r>
    <d v="2025-07-13T00:00:00"/>
    <x v="28"/>
    <x v="0"/>
    <n v="11"/>
    <s v="Square"/>
    <n v="220"/>
  </r>
  <r>
    <d v="2025-07-13T00:00:00"/>
    <x v="29"/>
    <x v="0"/>
    <n v="5"/>
    <s v="Square"/>
    <n v="100"/>
  </r>
  <r>
    <d v="2025-07-13T00:00:00"/>
    <x v="30"/>
    <x v="0"/>
    <n v="1"/>
    <s v="Square"/>
    <n v="20"/>
  </r>
  <r>
    <d v="2025-07-13T00:00:00"/>
    <x v="11"/>
    <x v="0"/>
    <n v="1"/>
    <s v="Square"/>
    <n v="20"/>
  </r>
  <r>
    <d v="2025-07-13T00:00:00"/>
    <x v="12"/>
    <x v="0"/>
    <n v="1"/>
    <s v="Square"/>
    <n v="20"/>
  </r>
  <r>
    <d v="2025-07-13T00:00:00"/>
    <x v="23"/>
    <x v="0"/>
    <n v="1"/>
    <s v="Square"/>
    <n v="20"/>
  </r>
  <r>
    <d v="2025-07-13T00:00:00"/>
    <x v="23"/>
    <x v="0"/>
    <n v="1"/>
    <s v="Square"/>
    <n v="20"/>
  </r>
  <r>
    <d v="2025-07-13T00:00:00"/>
    <x v="7"/>
    <x v="0"/>
    <n v="1"/>
    <s v="Square"/>
    <n v="20"/>
  </r>
  <r>
    <d v="2025-07-13T00:00:00"/>
    <x v="20"/>
    <x v="0"/>
    <n v="13"/>
    <s v="Cash"/>
    <n v="260"/>
  </r>
  <r>
    <d v="2025-07-13T00:00:00"/>
    <x v="20"/>
    <x v="1"/>
    <n v="1"/>
    <s v="Cash"/>
    <n v="10"/>
  </r>
  <r>
    <d v="2025-07-13T00:00:00"/>
    <x v="20"/>
    <x v="0"/>
    <n v="2"/>
    <s v="Venmo"/>
    <n v="20"/>
  </r>
  <r>
    <d v="2025-07-13T00:00:00"/>
    <x v="20"/>
    <x v="0"/>
    <n v="2"/>
    <s v="Square"/>
    <n v="40"/>
  </r>
  <r>
    <d v="2025-07-13T00:00:00"/>
    <x v="20"/>
    <x v="0"/>
    <n v="1"/>
    <s v="Cash"/>
    <n v="20"/>
  </r>
  <r>
    <d v="2025-07-13T00:00:00"/>
    <x v="20"/>
    <x v="1"/>
    <n v="1"/>
    <s v="Cash"/>
    <n v="24"/>
  </r>
  <r>
    <d v="2025-07-13T00:00:00"/>
    <x v="31"/>
    <x v="0"/>
    <n v="1"/>
    <s v="Square"/>
    <n v="20"/>
  </r>
  <r>
    <d v="2025-07-13T00:00:00"/>
    <x v="4"/>
    <x v="0"/>
    <n v="1"/>
    <s v="Square"/>
    <n v="20"/>
  </r>
  <r>
    <d v="2025-07-13T00:00:00"/>
    <x v="4"/>
    <x v="0"/>
    <n v="2"/>
    <s v="Square"/>
    <n v="40"/>
  </r>
  <r>
    <d v="2025-07-13T00:00:00"/>
    <x v="4"/>
    <x v="0"/>
    <n v="3"/>
    <s v="Square"/>
    <n v="60"/>
  </r>
  <r>
    <d v="2025-07-13T00:00:00"/>
    <x v="32"/>
    <x v="0"/>
    <n v="1"/>
    <s v="Square"/>
    <n v="20"/>
  </r>
  <r>
    <d v="2025-07-13T00:00:00"/>
    <x v="32"/>
    <x v="0"/>
    <n v="1"/>
    <s v="Square"/>
    <n v="20"/>
  </r>
  <r>
    <d v="2025-07-13T00:00:00"/>
    <x v="32"/>
    <x v="0"/>
    <n v="1"/>
    <s v="Square"/>
    <n v="20"/>
  </r>
  <r>
    <d v="2025-07-13T00:00:00"/>
    <x v="32"/>
    <x v="0"/>
    <n v="1"/>
    <s v="Square"/>
    <n v="20"/>
  </r>
  <r>
    <d v="2025-07-12T00:00:00"/>
    <x v="16"/>
    <x v="0"/>
    <n v="3"/>
    <s v="Cash"/>
    <n v="60"/>
  </r>
  <r>
    <d v="2025-07-12T00:00:00"/>
    <x v="16"/>
    <x v="0"/>
    <n v="2"/>
    <s v="Square"/>
    <n v="100"/>
  </r>
  <r>
    <d v="2025-07-12T00:00:00"/>
    <x v="16"/>
    <x v="0"/>
    <n v="8"/>
    <s v="Cash"/>
    <n v="160"/>
  </r>
  <r>
    <d v="2025-07-12T00:00:00"/>
    <x v="16"/>
    <x v="0"/>
    <n v="3"/>
    <s v="Cash"/>
    <n v="60"/>
  </r>
  <r>
    <d v="2025-07-12T00:00:00"/>
    <x v="16"/>
    <x v="0"/>
    <n v="1"/>
    <s v="Square"/>
    <n v="20"/>
  </r>
  <r>
    <d v="2025-07-12T00:00:00"/>
    <x v="28"/>
    <x v="0"/>
    <n v="1"/>
    <s v="Square"/>
    <n v="20"/>
  </r>
  <r>
    <d v="2025-07-12T00:00:00"/>
    <x v="28"/>
    <x v="0"/>
    <n v="1"/>
    <s v="Square"/>
    <n v="20"/>
  </r>
  <r>
    <d v="2025-07-12T00:00:00"/>
    <x v="28"/>
    <x v="0"/>
    <n v="1"/>
    <s v="Square"/>
    <n v="20"/>
  </r>
  <r>
    <d v="2025-07-12T00:00:00"/>
    <x v="28"/>
    <x v="0"/>
    <n v="1"/>
    <s v="Square"/>
    <n v="20"/>
  </r>
  <r>
    <d v="2025-07-12T00:00:00"/>
    <x v="30"/>
    <x v="0"/>
    <n v="1"/>
    <s v="Square"/>
    <n v="20"/>
  </r>
  <r>
    <d v="2025-07-12T00:00:00"/>
    <x v="30"/>
    <x v="0"/>
    <n v="1"/>
    <s v="Square"/>
    <n v="20"/>
  </r>
  <r>
    <d v="2025-07-12T00:00:00"/>
    <x v="33"/>
    <x v="0"/>
    <n v="1"/>
    <s v="Square"/>
    <n v="20"/>
  </r>
  <r>
    <d v="2025-07-12T00:00:00"/>
    <x v="33"/>
    <x v="0"/>
    <n v="1"/>
    <s v="Square"/>
    <n v="20"/>
  </r>
  <r>
    <d v="2025-07-12T00:00:00"/>
    <x v="33"/>
    <x v="0"/>
    <n v="1"/>
    <s v="Square"/>
    <n v="20"/>
  </r>
  <r>
    <d v="2025-07-12T00:00:00"/>
    <x v="33"/>
    <x v="0"/>
    <n v="1"/>
    <s v="Square"/>
    <n v="20"/>
  </r>
  <r>
    <d v="2025-07-12T00:00:00"/>
    <x v="11"/>
    <x v="0"/>
    <n v="2"/>
    <s v="Square"/>
    <n v="40"/>
  </r>
  <r>
    <d v="2025-07-12T00:00:00"/>
    <x v="11"/>
    <x v="0"/>
    <n v="2"/>
    <s v="Square"/>
    <n v="40"/>
  </r>
  <r>
    <d v="2025-07-12T00:00:00"/>
    <x v="34"/>
    <x v="0"/>
    <n v="3"/>
    <s v="Cash"/>
    <n v="60"/>
  </r>
  <r>
    <d v="2025-07-12T00:00:00"/>
    <x v="34"/>
    <x v="0"/>
    <n v="3"/>
    <s v="Square"/>
    <n v="140"/>
  </r>
  <r>
    <d v="2025-07-12T00:00:00"/>
    <x v="34"/>
    <x v="0"/>
    <n v="2"/>
    <s v="Cash"/>
    <n v="20"/>
  </r>
  <r>
    <d v="2025-07-12T00:00:00"/>
    <x v="34"/>
    <x v="0"/>
    <n v="2"/>
    <s v="Square"/>
    <n v="40"/>
  </r>
  <r>
    <d v="2025-07-12T00:00:00"/>
    <x v="35"/>
    <x v="0"/>
    <n v="3"/>
    <s v="Square"/>
    <n v="60"/>
  </r>
  <r>
    <d v="2025-07-12T00:00:00"/>
    <x v="35"/>
    <x v="0"/>
    <n v="3"/>
    <s v="Cash"/>
    <n v="60"/>
  </r>
  <r>
    <d v="2025-07-12T00:00:00"/>
    <x v="35"/>
    <x v="0"/>
    <n v="1"/>
    <s v="Cash"/>
    <n v="20"/>
  </r>
  <r>
    <d v="2025-07-12T00:00:00"/>
    <x v="35"/>
    <x v="0"/>
    <n v="2"/>
    <s v="Square"/>
    <n v="20"/>
  </r>
  <r>
    <d v="2025-07-12T00:00:00"/>
    <x v="19"/>
    <x v="0"/>
    <n v="2"/>
    <s v="Square"/>
    <n v="40"/>
  </r>
  <r>
    <d v="2025-07-12T00:00:00"/>
    <x v="19"/>
    <x v="0"/>
    <n v="3"/>
    <s v="Cash"/>
    <n v="60"/>
  </r>
  <r>
    <d v="2025-07-12T00:00:00"/>
    <x v="19"/>
    <x v="0"/>
    <n v="3"/>
    <s v="Square"/>
    <n v="60"/>
  </r>
  <r>
    <d v="2025-07-12T00:00:00"/>
    <x v="23"/>
    <x v="0"/>
    <n v="7"/>
    <s v="Cash"/>
    <n v="140"/>
  </r>
  <r>
    <d v="2025-07-12T00:00:00"/>
    <x v="23"/>
    <x v="0"/>
    <n v="7"/>
    <s v="Square"/>
    <n v="140"/>
  </r>
  <r>
    <d v="2025-07-12T00:00:00"/>
    <x v="7"/>
    <x v="0"/>
    <n v="1"/>
    <s v="Square"/>
    <n v="20"/>
  </r>
  <r>
    <d v="2025-07-12T00:00:00"/>
    <x v="7"/>
    <x v="0"/>
    <n v="1"/>
    <s v="Square"/>
    <n v="20"/>
  </r>
  <r>
    <d v="2025-07-12T00:00:00"/>
    <x v="20"/>
    <x v="0"/>
    <n v="1"/>
    <s v="Square"/>
    <n v="20"/>
  </r>
  <r>
    <d v="2025-07-12T00:00:00"/>
    <x v="17"/>
    <x v="0"/>
    <n v="1"/>
    <s v="Square"/>
    <n v="20"/>
  </r>
  <r>
    <d v="2025-07-12T00:00:00"/>
    <x v="17"/>
    <x v="0"/>
    <n v="1"/>
    <s v="Square"/>
    <n v="20"/>
  </r>
  <r>
    <d v="2025-07-11T00:00:00"/>
    <x v="2"/>
    <x v="0"/>
    <n v="1"/>
    <s v="Square"/>
    <n v="20"/>
  </r>
  <r>
    <d v="2025-07-11T00:00:00"/>
    <x v="0"/>
    <x v="0"/>
    <n v="1"/>
    <s v="Square"/>
    <n v="20"/>
  </r>
  <r>
    <d v="2025-07-11T00:00:00"/>
    <x v="1"/>
    <x v="0"/>
    <n v="1"/>
    <s v="Square"/>
    <n v="20"/>
  </r>
  <r>
    <d v="2025-07-11T00:00:00"/>
    <x v="1"/>
    <x v="0"/>
    <n v="1"/>
    <s v="Square"/>
    <n v="20"/>
  </r>
  <r>
    <d v="2025-07-11T00:00:00"/>
    <x v="1"/>
    <x v="0"/>
    <n v="1"/>
    <s v="Square"/>
    <n v="20"/>
  </r>
  <r>
    <d v="2025-07-11T00:00:00"/>
    <x v="1"/>
    <x v="0"/>
    <n v="1"/>
    <s v="Square"/>
    <n v="20"/>
  </r>
  <r>
    <d v="2025-07-11T00:00:00"/>
    <x v="1"/>
    <x v="0"/>
    <n v="1"/>
    <s v="Square"/>
    <n v="20"/>
  </r>
  <r>
    <d v="2025-07-11T00:00:00"/>
    <x v="22"/>
    <x v="0"/>
    <n v="1"/>
    <s v="Square"/>
    <n v="20"/>
  </r>
  <r>
    <d v="2025-07-11T00:00:00"/>
    <x v="22"/>
    <x v="0"/>
    <n v="1"/>
    <s v="Square"/>
    <n v="20"/>
  </r>
  <r>
    <d v="2025-07-11T00:00:00"/>
    <x v="12"/>
    <x v="0"/>
    <n v="1"/>
    <s v="Square"/>
    <n v="20"/>
  </r>
  <r>
    <d v="2025-07-11T00:00:00"/>
    <x v="31"/>
    <x v="0"/>
    <n v="1"/>
    <s v="Square"/>
    <n v="20"/>
  </r>
  <r>
    <d v="2025-07-11T00:00:00"/>
    <x v="36"/>
    <x v="0"/>
    <n v="1"/>
    <s v="Square"/>
    <n v="20"/>
  </r>
  <r>
    <d v="2025-07-11T00:00:00"/>
    <x v="8"/>
    <x v="0"/>
    <n v="1"/>
    <s v="Square"/>
    <n v="20"/>
  </r>
  <r>
    <d v="2025-07-11T00:00:00"/>
    <x v="9"/>
    <x v="0"/>
    <n v="1"/>
    <s v="Square"/>
    <n v="20"/>
  </r>
  <r>
    <d v="2025-07-10T00:00:00"/>
    <x v="37"/>
    <x v="0"/>
    <n v="1"/>
    <s v="Square"/>
    <n v="20"/>
  </r>
  <r>
    <d v="2025-07-10T00:00:00"/>
    <x v="38"/>
    <x v="0"/>
    <n v="7"/>
    <s v="Cash"/>
    <n v="140"/>
  </r>
  <r>
    <d v="2025-07-10T00:00:00"/>
    <x v="13"/>
    <x v="0"/>
    <n v="18"/>
    <s v="Cash"/>
    <n v="360"/>
  </r>
  <r>
    <d v="2025-07-10T00:00:00"/>
    <x v="13"/>
    <x v="0"/>
    <n v="1"/>
    <s v="Square"/>
    <n v="20"/>
  </r>
  <r>
    <d v="2025-07-10T00:00:00"/>
    <x v="13"/>
    <x v="0"/>
    <n v="1"/>
    <s v="Square"/>
    <n v="20"/>
  </r>
  <r>
    <d v="2025-07-10T00:00:00"/>
    <x v="13"/>
    <x v="0"/>
    <n v="3"/>
    <s v="Square"/>
    <n v="60"/>
  </r>
  <r>
    <d v="2025-07-10T00:00:00"/>
    <x v="13"/>
    <x v="0"/>
    <n v="1"/>
    <s v="Square"/>
    <n v="20"/>
  </r>
  <r>
    <d v="2025-07-10T00:00:00"/>
    <x v="39"/>
    <x v="0"/>
    <n v="14"/>
    <s v="Cash"/>
    <n v="280"/>
  </r>
  <r>
    <d v="2025-07-10T00:00:00"/>
    <x v="39"/>
    <x v="1"/>
    <n v="1"/>
    <s v="Cash"/>
    <n v="10"/>
  </r>
  <r>
    <d v="2025-07-10T00:00:00"/>
    <x v="2"/>
    <x v="0"/>
    <n v="5"/>
    <s v="Cash"/>
    <n v="100"/>
  </r>
  <r>
    <d v="2025-07-10T00:00:00"/>
    <x v="2"/>
    <x v="0"/>
    <n v="1"/>
    <s v="Square"/>
    <n v="20"/>
  </r>
  <r>
    <d v="2025-07-10T00:00:00"/>
    <x v="2"/>
    <x v="0"/>
    <n v="2"/>
    <s v="Square"/>
    <n v="40"/>
  </r>
  <r>
    <d v="2025-07-10T00:00:00"/>
    <x v="40"/>
    <x v="0"/>
    <n v="1"/>
    <s v="Square"/>
    <n v="20"/>
  </r>
  <r>
    <d v="2025-07-10T00:00:00"/>
    <x v="40"/>
    <x v="0"/>
    <n v="10"/>
    <s v="Cash"/>
    <n v="200"/>
  </r>
  <r>
    <d v="2025-07-10T00:00:00"/>
    <x v="40"/>
    <x v="1"/>
    <n v="1"/>
    <s v="Cash"/>
    <n v="10"/>
  </r>
  <r>
    <d v="2025-07-10T00:00:00"/>
    <x v="40"/>
    <x v="0"/>
    <n v="1"/>
    <s v="Square"/>
    <n v="20"/>
  </r>
  <r>
    <d v="2025-07-10T00:00:00"/>
    <x v="40"/>
    <x v="0"/>
    <n v="1"/>
    <s v="Square"/>
    <n v="20"/>
  </r>
  <r>
    <d v="2025-07-10T00:00:00"/>
    <x v="40"/>
    <x v="0"/>
    <n v="1"/>
    <s v="Square"/>
    <n v="20"/>
  </r>
  <r>
    <d v="2025-07-10T00:00:00"/>
    <x v="0"/>
    <x v="0"/>
    <n v="16"/>
    <s v="Cash"/>
    <n v="320"/>
  </r>
  <r>
    <d v="2025-07-10T00:00:00"/>
    <x v="0"/>
    <x v="0"/>
    <n v="1"/>
    <s v="Square"/>
    <n v="20"/>
  </r>
  <r>
    <d v="2025-07-10T00:00:00"/>
    <x v="41"/>
    <x v="0"/>
    <n v="3"/>
    <s v="Cash"/>
    <n v="60"/>
  </r>
  <r>
    <d v="2025-07-10T00:00:00"/>
    <x v="42"/>
    <x v="0"/>
    <n v="9"/>
    <s v="Cash"/>
    <n v="180"/>
  </r>
  <r>
    <d v="2025-07-10T00:00:00"/>
    <x v="18"/>
    <x v="0"/>
    <n v="15"/>
    <s v="Cash"/>
    <n v="300"/>
  </r>
  <r>
    <d v="2025-07-10T00:00:00"/>
    <x v="18"/>
    <x v="1"/>
    <n v="1"/>
    <s v="Cash"/>
    <n v="10"/>
  </r>
  <r>
    <d v="2025-07-10T00:00:00"/>
    <x v="30"/>
    <x v="0"/>
    <n v="5"/>
    <s v="Cash"/>
    <n v="100"/>
  </r>
  <r>
    <d v="2025-07-10T00:00:00"/>
    <x v="30"/>
    <x v="1"/>
    <n v="1"/>
    <s v="Cash"/>
    <n v="17"/>
  </r>
  <r>
    <d v="2025-07-10T00:00:00"/>
    <x v="43"/>
    <x v="0"/>
    <n v="7"/>
    <s v="Cash"/>
    <n v="140"/>
  </r>
  <r>
    <d v="2025-07-10T00:00:00"/>
    <x v="43"/>
    <x v="1"/>
    <n v="1"/>
    <s v="Cash"/>
    <n v="10"/>
  </r>
  <r>
    <d v="2025-07-10T00:00:00"/>
    <x v="43"/>
    <x v="0"/>
    <n v="1"/>
    <s v="Square"/>
    <n v="20"/>
  </r>
  <r>
    <d v="2025-07-10T00:00:00"/>
    <x v="44"/>
    <x v="0"/>
    <n v="10"/>
    <s v="Cash"/>
    <n v="200"/>
  </r>
  <r>
    <d v="2025-07-10T00:00:00"/>
    <x v="44"/>
    <x v="1"/>
    <n v="1"/>
    <s v="Donation"/>
    <n v="25"/>
  </r>
  <r>
    <d v="2025-07-10T00:00:00"/>
    <x v="44"/>
    <x v="0"/>
    <n v="1"/>
    <s v="Square"/>
    <n v="20"/>
  </r>
  <r>
    <d v="2025-07-10T00:00:00"/>
    <x v="33"/>
    <x v="0"/>
    <n v="4"/>
    <s v="Cash"/>
    <n v="80"/>
  </r>
  <r>
    <d v="2025-07-10T00:00:00"/>
    <x v="33"/>
    <x v="1"/>
    <n v="1"/>
    <s v="Cash"/>
    <n v="5"/>
  </r>
  <r>
    <d v="2025-07-10T00:00:00"/>
    <x v="33"/>
    <x v="0"/>
    <n v="1"/>
    <s v="Square"/>
    <n v="20"/>
  </r>
  <r>
    <d v="2025-07-10T00:00:00"/>
    <x v="33"/>
    <x v="0"/>
    <n v="1"/>
    <s v="Square"/>
    <n v="20"/>
  </r>
  <r>
    <d v="2025-07-10T00:00:00"/>
    <x v="3"/>
    <x v="0"/>
    <n v="9"/>
    <s v="Cash"/>
    <n v="180"/>
  </r>
  <r>
    <d v="2025-07-10T00:00:00"/>
    <x v="34"/>
    <x v="0"/>
    <n v="3"/>
    <s v="Cash"/>
    <n v="60"/>
  </r>
  <r>
    <d v="2025-07-10T00:00:00"/>
    <x v="34"/>
    <x v="0"/>
    <n v="1"/>
    <s v="Square"/>
    <n v="20"/>
  </r>
  <r>
    <d v="2025-07-10T00:00:00"/>
    <x v="45"/>
    <x v="0"/>
    <n v="9"/>
    <s v="Cash"/>
    <n v="180"/>
  </r>
  <r>
    <d v="2025-07-10T00:00:00"/>
    <x v="45"/>
    <x v="0"/>
    <n v="1"/>
    <s v="Square"/>
    <n v="20"/>
  </r>
  <r>
    <d v="2025-07-10T00:00:00"/>
    <x v="45"/>
    <x v="0"/>
    <n v="1"/>
    <s v="Square"/>
    <n v="20"/>
  </r>
  <r>
    <d v="2025-07-10T00:00:00"/>
    <x v="45"/>
    <x v="0"/>
    <n v="1"/>
    <s v="Square"/>
    <n v="20"/>
  </r>
  <r>
    <d v="2025-07-10T00:00:00"/>
    <x v="45"/>
    <x v="0"/>
    <n v="1"/>
    <s v="Square"/>
    <n v="20"/>
  </r>
  <r>
    <d v="2025-07-10T00:00:00"/>
    <x v="35"/>
    <x v="0"/>
    <n v="8"/>
    <s v="Cash"/>
    <n v="160"/>
  </r>
  <r>
    <d v="2025-07-10T00:00:00"/>
    <x v="46"/>
    <x v="0"/>
    <n v="2"/>
    <s v="Square"/>
    <n v="40"/>
  </r>
  <r>
    <d v="2025-07-10T00:00:00"/>
    <x v="1"/>
    <x v="0"/>
    <n v="1"/>
    <s v="Square"/>
    <n v="20"/>
  </r>
  <r>
    <d v="2025-07-10T00:00:00"/>
    <x v="1"/>
    <x v="0"/>
    <n v="1"/>
    <s v="Square"/>
    <n v="20"/>
  </r>
  <r>
    <d v="2025-07-10T00:00:00"/>
    <x v="1"/>
    <x v="0"/>
    <n v="1"/>
    <s v="Square"/>
    <n v="20"/>
  </r>
  <r>
    <d v="2025-07-10T00:00:00"/>
    <x v="1"/>
    <x v="0"/>
    <n v="1"/>
    <s v="Square"/>
    <n v="20"/>
  </r>
  <r>
    <d v="2025-07-10T00:00:00"/>
    <x v="47"/>
    <x v="0"/>
    <n v="7"/>
    <s v="Cash"/>
    <n v="140"/>
  </r>
  <r>
    <d v="2025-07-10T00:00:00"/>
    <x v="48"/>
    <x v="1"/>
    <n v="1"/>
    <s v="Cash"/>
    <n v="15"/>
  </r>
  <r>
    <d v="2025-07-10T00:00:00"/>
    <x v="48"/>
    <x v="0"/>
    <n v="14"/>
    <s v="Cash"/>
    <n v="280"/>
  </r>
  <r>
    <d v="2025-07-10T00:00:00"/>
    <x v="48"/>
    <x v="0"/>
    <n v="1"/>
    <s v="Square"/>
    <n v="20"/>
  </r>
  <r>
    <d v="2025-07-10T00:00:00"/>
    <x v="22"/>
    <x v="0"/>
    <n v="1"/>
    <s v="Cash"/>
    <n v="20"/>
  </r>
  <r>
    <d v="2025-07-10T00:00:00"/>
    <x v="22"/>
    <x v="0"/>
    <n v="1"/>
    <s v="Square"/>
    <n v="20"/>
  </r>
  <r>
    <d v="2025-07-10T00:00:00"/>
    <x v="22"/>
    <x v="0"/>
    <n v="1"/>
    <s v="Square"/>
    <n v="20"/>
  </r>
  <r>
    <d v="2025-07-10T00:00:00"/>
    <x v="49"/>
    <x v="0"/>
    <n v="5"/>
    <s v="Cash"/>
    <n v="100"/>
  </r>
  <r>
    <d v="2025-07-10T00:00:00"/>
    <x v="49"/>
    <x v="1"/>
    <n v="1"/>
    <s v="Cash"/>
    <n v="15"/>
  </r>
  <r>
    <d v="2025-07-10T00:00:00"/>
    <x v="50"/>
    <x v="0"/>
    <n v="4"/>
    <s v="Cash"/>
    <n v="80"/>
  </r>
  <r>
    <d v="2025-07-10T00:00:00"/>
    <x v="50"/>
    <x v="0"/>
    <n v="1"/>
    <s v="Square"/>
    <n v="20"/>
  </r>
  <r>
    <d v="2025-07-10T00:00:00"/>
    <x v="51"/>
    <x v="0"/>
    <n v="9"/>
    <s v="Cash"/>
    <n v="180"/>
  </r>
  <r>
    <d v="2025-07-10T00:00:00"/>
    <x v="19"/>
    <x v="0"/>
    <n v="8"/>
    <s v="Cash"/>
    <n v="160"/>
  </r>
  <r>
    <d v="2025-07-10T00:00:00"/>
    <x v="19"/>
    <x v="1"/>
    <n v="1"/>
    <s v="Cash"/>
    <n v="10"/>
  </r>
  <r>
    <d v="2025-07-10T00:00:00"/>
    <x v="23"/>
    <x v="0"/>
    <n v="12"/>
    <s v="Cash"/>
    <n v="240"/>
  </r>
  <r>
    <d v="2025-07-10T00:00:00"/>
    <x v="23"/>
    <x v="0"/>
    <n v="1"/>
    <s v="Square"/>
    <n v="20"/>
  </r>
  <r>
    <d v="2025-07-10T00:00:00"/>
    <x v="52"/>
    <x v="0"/>
    <n v="1"/>
    <s v="Square"/>
    <n v="20"/>
  </r>
  <r>
    <d v="2025-07-10T00:00:00"/>
    <x v="15"/>
    <x v="0"/>
    <n v="1"/>
    <s v="Square"/>
    <n v="20"/>
  </r>
  <r>
    <d v="2025-07-10T00:00:00"/>
    <x v="15"/>
    <x v="0"/>
    <n v="10"/>
    <s v="Cash"/>
    <n v="200"/>
  </r>
  <r>
    <d v="2025-07-10T00:00:00"/>
    <x v="15"/>
    <x v="0"/>
    <n v="1"/>
    <s v="Square"/>
    <n v="20"/>
  </r>
  <r>
    <d v="2025-07-10T00:00:00"/>
    <x v="7"/>
    <x v="0"/>
    <n v="1"/>
    <s v="Square"/>
    <n v="20"/>
  </r>
  <r>
    <d v="2025-07-10T00:00:00"/>
    <x v="7"/>
    <x v="0"/>
    <n v="1"/>
    <s v="Square"/>
    <n v="20"/>
  </r>
  <r>
    <d v="2025-07-10T00:00:00"/>
    <x v="7"/>
    <x v="0"/>
    <n v="1"/>
    <s v="Square"/>
    <n v="20"/>
  </r>
  <r>
    <d v="2025-07-10T00:00:00"/>
    <x v="7"/>
    <x v="0"/>
    <n v="1"/>
    <s v="Square"/>
    <n v="20"/>
  </r>
  <r>
    <d v="2025-07-10T00:00:00"/>
    <x v="7"/>
    <x v="0"/>
    <n v="1"/>
    <s v="Square"/>
    <n v="20"/>
  </r>
  <r>
    <d v="2025-07-10T00:00:00"/>
    <x v="7"/>
    <x v="0"/>
    <n v="1"/>
    <s v="Square"/>
    <n v="20"/>
  </r>
  <r>
    <d v="2025-07-10T00:00:00"/>
    <x v="7"/>
    <x v="0"/>
    <n v="1"/>
    <s v="Square"/>
    <n v="20"/>
  </r>
  <r>
    <d v="2025-07-10T00:00:00"/>
    <x v="53"/>
    <x v="0"/>
    <n v="15"/>
    <s v="Cash"/>
    <n v="300"/>
  </r>
  <r>
    <d v="2025-07-10T00:00:00"/>
    <x v="20"/>
    <x v="0"/>
    <n v="1"/>
    <s v="Square"/>
    <n v="20"/>
  </r>
  <r>
    <d v="2025-07-10T00:00:00"/>
    <x v="54"/>
    <x v="0"/>
    <n v="10"/>
    <s v="Cash"/>
    <n v="200"/>
  </r>
  <r>
    <d v="2025-07-10T00:00:00"/>
    <x v="54"/>
    <x v="0"/>
    <n v="10"/>
    <s v="Square"/>
    <n v="200"/>
  </r>
  <r>
    <d v="2025-07-10T00:00:00"/>
    <x v="55"/>
    <x v="0"/>
    <n v="3"/>
    <s v="Cash"/>
    <n v="60"/>
  </r>
  <r>
    <d v="2025-07-10T00:00:00"/>
    <x v="36"/>
    <x v="0"/>
    <n v="1"/>
    <s v="Square"/>
    <n v="20"/>
  </r>
  <r>
    <d v="2025-07-10T00:00:00"/>
    <x v="36"/>
    <x v="0"/>
    <n v="5"/>
    <s v="Square"/>
    <n v="100"/>
  </r>
  <r>
    <d v="2025-07-10T00:00:00"/>
    <x v="36"/>
    <x v="0"/>
    <n v="1"/>
    <s v="Square"/>
    <n v="20"/>
  </r>
  <r>
    <d v="2025-07-10T00:00:00"/>
    <x v="36"/>
    <x v="0"/>
    <n v="2"/>
    <s v="Square"/>
    <n v="40"/>
  </r>
  <r>
    <d v="2025-07-10T00:00:00"/>
    <x v="36"/>
    <x v="0"/>
    <n v="1"/>
    <s v="Square"/>
    <n v="20"/>
  </r>
  <r>
    <d v="2025-07-10T00:00:00"/>
    <x v="36"/>
    <x v="0"/>
    <n v="3"/>
    <s v="Square"/>
    <n v="60"/>
  </r>
  <r>
    <d v="2025-07-10T00:00:00"/>
    <x v="56"/>
    <x v="0"/>
    <n v="2"/>
    <s v="Cash"/>
    <n v="40"/>
  </r>
  <r>
    <d v="2025-07-10T00:00:00"/>
    <x v="8"/>
    <x v="0"/>
    <n v="8"/>
    <s v="Cash"/>
    <n v="160"/>
  </r>
  <r>
    <d v="2025-07-10T00:00:00"/>
    <x v="8"/>
    <x v="0"/>
    <n v="1"/>
    <s v="Square"/>
    <n v="20"/>
  </r>
  <r>
    <d v="2025-07-10T00:00:00"/>
    <x v="8"/>
    <x v="0"/>
    <n v="1"/>
    <s v="Square"/>
    <n v="20"/>
  </r>
  <r>
    <d v="2025-07-10T00:00:00"/>
    <x v="57"/>
    <x v="0"/>
    <n v="1"/>
    <s v="Square"/>
    <n v="20"/>
  </r>
  <r>
    <d v="2025-07-10T00:00:00"/>
    <x v="57"/>
    <x v="0"/>
    <n v="1"/>
    <s v="Square"/>
    <n v="20"/>
  </r>
  <r>
    <d v="2025-07-10T00:00:00"/>
    <x v="57"/>
    <x v="0"/>
    <n v="1"/>
    <s v="Square"/>
    <n v="20"/>
  </r>
  <r>
    <d v="2025-07-10T00:00:00"/>
    <x v="58"/>
    <x v="0"/>
    <n v="4"/>
    <s v="Cash"/>
    <n v="80"/>
  </r>
  <r>
    <d v="2025-07-10T00:00:00"/>
    <x v="4"/>
    <x v="0"/>
    <n v="12"/>
    <s v="Square"/>
    <n v="240"/>
  </r>
  <r>
    <d v="2025-07-10T00:00:00"/>
    <x v="24"/>
    <x v="0"/>
    <n v="1"/>
    <s v="Square"/>
    <n v="20"/>
  </r>
  <r>
    <d v="2025-07-10T00:00:00"/>
    <x v="24"/>
    <x v="0"/>
    <n v="5"/>
    <s v="Cash"/>
    <n v="100"/>
  </r>
  <r>
    <d v="2025-07-10T00:00:00"/>
    <x v="24"/>
    <x v="0"/>
    <n v="1"/>
    <s v="Square"/>
    <n v="20"/>
  </r>
  <r>
    <d v="2025-07-10T00:00:00"/>
    <x v="59"/>
    <x v="0"/>
    <n v="4"/>
    <s v="Cash"/>
    <n v="80"/>
  </r>
  <r>
    <d v="2025-07-10T00:00:00"/>
    <x v="59"/>
    <x v="0"/>
    <n v="1"/>
    <s v="Square"/>
    <n v="20"/>
  </r>
  <r>
    <d v="2025-07-10T00:00:00"/>
    <x v="59"/>
    <x v="0"/>
    <n v="1"/>
    <s v="Square"/>
    <n v="20"/>
  </r>
  <r>
    <d v="2025-07-10T00:00:00"/>
    <x v="60"/>
    <x v="0"/>
    <n v="1"/>
    <s v="Square"/>
    <n v="20"/>
  </r>
  <r>
    <d v="2025-07-10T00:00:00"/>
    <x v="60"/>
    <x v="1"/>
    <n v="1"/>
    <s v="Square"/>
    <n v="100"/>
  </r>
  <r>
    <d v="2025-07-10T00:00:00"/>
    <x v="60"/>
    <x v="0"/>
    <n v="1"/>
    <s v="Square"/>
    <n v="20"/>
  </r>
  <r>
    <d v="2025-07-10T00:00:00"/>
    <x v="60"/>
    <x v="0"/>
    <n v="1"/>
    <s v="Square"/>
    <n v="20"/>
  </r>
  <r>
    <d v="2025-07-10T00:00:00"/>
    <x v="60"/>
    <x v="0"/>
    <n v="1"/>
    <s v="Square"/>
    <n v="20"/>
  </r>
  <r>
    <d v="2025-07-10T00:00:00"/>
    <x v="17"/>
    <x v="0"/>
    <n v="2"/>
    <s v="Square"/>
    <n v="40"/>
  </r>
  <r>
    <d v="2025-07-10T00:00:00"/>
    <x v="9"/>
    <x v="0"/>
    <n v="7"/>
    <s v="Cash"/>
    <n v="140"/>
  </r>
  <r>
    <d v="2025-07-10T00:00:00"/>
    <x v="9"/>
    <x v="0"/>
    <n v="1"/>
    <s v="Square"/>
    <n v="20"/>
  </r>
  <r>
    <d v="2025-07-10T00:00:00"/>
    <x v="14"/>
    <x v="0"/>
    <n v="1"/>
    <s v="Square"/>
    <n v="20"/>
  </r>
  <r>
    <d v="2025-07-10T00:00:00"/>
    <x v="14"/>
    <x v="0"/>
    <n v="7"/>
    <s v="Cash"/>
    <n v="140"/>
  </r>
  <r>
    <d v="2025-07-10T00:00:00"/>
    <x v="14"/>
    <x v="0"/>
    <n v="7"/>
    <s v="Cash"/>
    <n v="140"/>
  </r>
  <r>
    <d v="2025-07-10T00:00:00"/>
    <x v="14"/>
    <x v="0"/>
    <n v="1"/>
    <s v="Square"/>
    <n v="20"/>
  </r>
  <r>
    <d v="2025-07-10T00:00:00"/>
    <x v="14"/>
    <x v="0"/>
    <n v="1"/>
    <s v="Square"/>
    <n v="20"/>
  </r>
  <r>
    <d v="2025-07-10T00:00:00"/>
    <x v="61"/>
    <x v="0"/>
    <n v="1"/>
    <s v="Square"/>
    <n v="20"/>
  </r>
  <r>
    <d v="2025-07-10T00:00:00"/>
    <x v="62"/>
    <x v="0"/>
    <n v="6"/>
    <s v="Cash"/>
    <n v="120"/>
  </r>
  <r>
    <d v="2025-07-09T00:00:00"/>
    <x v="26"/>
    <x v="0"/>
    <n v="1"/>
    <s v="Square"/>
    <n v="20"/>
  </r>
  <r>
    <d v="2025-07-09T00:00:00"/>
    <x v="26"/>
    <x v="0"/>
    <n v="1"/>
    <s v="Square"/>
    <n v="20"/>
  </r>
  <r>
    <d v="2025-07-09T00:00:00"/>
    <x v="13"/>
    <x v="0"/>
    <n v="1"/>
    <s v="Square"/>
    <n v="20"/>
  </r>
  <r>
    <d v="2025-07-09T00:00:00"/>
    <x v="13"/>
    <x v="0"/>
    <n v="1"/>
    <s v="Square"/>
    <n v="20"/>
  </r>
  <r>
    <d v="2025-07-09T00:00:00"/>
    <x v="13"/>
    <x v="0"/>
    <n v="1"/>
    <s v="Square"/>
    <n v="20"/>
  </r>
  <r>
    <d v="2025-07-09T00:00:00"/>
    <x v="2"/>
    <x v="0"/>
    <n v="1"/>
    <s v="Square"/>
    <n v="20"/>
  </r>
  <r>
    <d v="2025-07-09T00:00:00"/>
    <x v="2"/>
    <x v="0"/>
    <n v="1"/>
    <s v="Square"/>
    <n v="20"/>
  </r>
  <r>
    <d v="2025-07-09T00:00:00"/>
    <x v="0"/>
    <x v="0"/>
    <n v="1"/>
    <s v="Square"/>
    <n v="20"/>
  </r>
  <r>
    <d v="2025-07-09T00:00:00"/>
    <x v="0"/>
    <x v="0"/>
    <n v="1"/>
    <s v="Square"/>
    <n v="20"/>
  </r>
  <r>
    <d v="2025-07-09T00:00:00"/>
    <x v="41"/>
    <x v="0"/>
    <n v="1"/>
    <s v="Square"/>
    <n v="20"/>
  </r>
  <r>
    <d v="2025-07-09T00:00:00"/>
    <x v="41"/>
    <x v="0"/>
    <n v="1"/>
    <s v="Square"/>
    <n v="20"/>
  </r>
  <r>
    <d v="2025-07-09T00:00:00"/>
    <x v="41"/>
    <x v="0"/>
    <n v="1"/>
    <s v="Square"/>
    <n v="20"/>
  </r>
  <r>
    <d v="2025-07-09T00:00:00"/>
    <x v="41"/>
    <x v="0"/>
    <n v="1"/>
    <s v="Square"/>
    <n v="20"/>
  </r>
  <r>
    <d v="2025-07-09T00:00:00"/>
    <x v="41"/>
    <x v="0"/>
    <n v="1"/>
    <s v="Square"/>
    <n v="20"/>
  </r>
  <r>
    <d v="2025-07-09T00:00:00"/>
    <x v="41"/>
    <x v="0"/>
    <n v="2"/>
    <s v="Square"/>
    <n v="40"/>
  </r>
  <r>
    <d v="2025-07-09T00:00:00"/>
    <x v="41"/>
    <x v="0"/>
    <n v="2"/>
    <s v="Square"/>
    <n v="40"/>
  </r>
  <r>
    <d v="2025-07-09T00:00:00"/>
    <x v="41"/>
    <x v="0"/>
    <n v="3"/>
    <s v="Square"/>
    <n v="60"/>
  </r>
  <r>
    <d v="2025-07-09T00:00:00"/>
    <x v="43"/>
    <x v="0"/>
    <n v="1"/>
    <s v="Square"/>
    <n v="20"/>
  </r>
  <r>
    <d v="2025-07-09T00:00:00"/>
    <x v="33"/>
    <x v="0"/>
    <n v="1"/>
    <s v="Square"/>
    <n v="20"/>
  </r>
  <r>
    <d v="2025-07-09T00:00:00"/>
    <x v="33"/>
    <x v="0"/>
    <n v="1"/>
    <s v="Square"/>
    <n v="20"/>
  </r>
  <r>
    <d v="2025-07-09T00:00:00"/>
    <x v="46"/>
    <x v="0"/>
    <n v="1"/>
    <s v="Square"/>
    <n v="20"/>
  </r>
  <r>
    <d v="2025-07-09T00:00:00"/>
    <x v="1"/>
    <x v="0"/>
    <n v="1"/>
    <s v="Square"/>
    <n v="20"/>
  </r>
  <r>
    <d v="2025-07-09T00:00:00"/>
    <x v="1"/>
    <x v="0"/>
    <n v="1"/>
    <s v="Square"/>
    <n v="20"/>
  </r>
  <r>
    <d v="2025-07-09T00:00:00"/>
    <x v="1"/>
    <x v="0"/>
    <n v="1"/>
    <s v="Square"/>
    <n v="20"/>
  </r>
  <r>
    <d v="2025-07-09T00:00:00"/>
    <x v="1"/>
    <x v="0"/>
    <n v="1"/>
    <s v="Square"/>
    <n v="20"/>
  </r>
  <r>
    <d v="2025-07-09T00:00:00"/>
    <x v="1"/>
    <x v="0"/>
    <n v="1"/>
    <s v="Square"/>
    <n v="20"/>
  </r>
  <r>
    <d v="2025-07-09T00:00:00"/>
    <x v="1"/>
    <x v="0"/>
    <n v="2"/>
    <s v="Square"/>
    <n v="40"/>
  </r>
  <r>
    <d v="2025-07-09T00:00:00"/>
    <x v="1"/>
    <x v="0"/>
    <n v="1"/>
    <s v="Square"/>
    <n v="20"/>
  </r>
  <r>
    <d v="2025-07-09T00:00:00"/>
    <x v="1"/>
    <x v="0"/>
    <n v="2"/>
    <s v="Square"/>
    <n v="40"/>
  </r>
  <r>
    <d v="2025-07-09T00:00:00"/>
    <x v="1"/>
    <x v="0"/>
    <n v="1"/>
    <s v="Square"/>
    <n v="20"/>
  </r>
  <r>
    <d v="2025-07-09T00:00:00"/>
    <x v="1"/>
    <x v="0"/>
    <n v="1"/>
    <s v="Square"/>
    <n v="20"/>
  </r>
  <r>
    <d v="2025-07-09T00:00:00"/>
    <x v="1"/>
    <x v="0"/>
    <n v="2"/>
    <s v="Square"/>
    <n v="40"/>
  </r>
  <r>
    <d v="2025-07-09T00:00:00"/>
    <x v="47"/>
    <x v="0"/>
    <n v="1"/>
    <s v="Square"/>
    <n v="21.7"/>
  </r>
  <r>
    <d v="2025-07-09T00:00:00"/>
    <x v="48"/>
    <x v="0"/>
    <n v="1"/>
    <s v="Square"/>
    <n v="20"/>
  </r>
  <r>
    <d v="2025-07-09T00:00:00"/>
    <x v="48"/>
    <x v="0"/>
    <n v="1"/>
    <s v="Square"/>
    <n v="20"/>
  </r>
  <r>
    <d v="2025-07-09T00:00:00"/>
    <x v="48"/>
    <x v="0"/>
    <n v="1"/>
    <s v="Square"/>
    <n v="20"/>
  </r>
  <r>
    <d v="2025-07-09T00:00:00"/>
    <x v="22"/>
    <x v="0"/>
    <n v="1"/>
    <s v="Square"/>
    <n v="20"/>
  </r>
  <r>
    <d v="2025-07-09T00:00:00"/>
    <x v="23"/>
    <x v="0"/>
    <n v="1"/>
    <s v="Square"/>
    <n v="20"/>
  </r>
  <r>
    <d v="2025-07-09T00:00:00"/>
    <x v="23"/>
    <x v="0"/>
    <n v="1"/>
    <s v="Square"/>
    <n v="20"/>
  </r>
  <r>
    <d v="2025-07-09T00:00:00"/>
    <x v="15"/>
    <x v="0"/>
    <n v="1"/>
    <s v="Square"/>
    <n v="20"/>
  </r>
  <r>
    <d v="2025-07-09T00:00:00"/>
    <x v="15"/>
    <x v="0"/>
    <n v="1"/>
    <s v="Square"/>
    <n v="20"/>
  </r>
  <r>
    <d v="2025-07-09T00:00:00"/>
    <x v="63"/>
    <x v="0"/>
    <n v="2"/>
    <s v="Square"/>
    <n v="40"/>
  </r>
  <r>
    <d v="2025-07-09T00:00:00"/>
    <x v="8"/>
    <x v="0"/>
    <n v="1"/>
    <s v="Square"/>
    <n v="20"/>
  </r>
  <r>
    <d v="2025-07-09T00:00:00"/>
    <x v="8"/>
    <x v="0"/>
    <n v="1"/>
    <s v="Square"/>
    <n v="20"/>
  </r>
  <r>
    <d v="2025-07-09T00:00:00"/>
    <x v="8"/>
    <x v="0"/>
    <n v="1"/>
    <s v="Square"/>
    <n v="20"/>
  </r>
  <r>
    <d v="2025-07-09T00:00:00"/>
    <x v="58"/>
    <x v="1"/>
    <n v="1"/>
    <s v="Square"/>
    <n v="20"/>
  </r>
  <r>
    <d v="2025-07-09T00:00:00"/>
    <x v="4"/>
    <x v="0"/>
    <n v="1"/>
    <s v="Square"/>
    <n v="20"/>
  </r>
  <r>
    <d v="2025-07-09T00:00:00"/>
    <x v="4"/>
    <x v="0"/>
    <n v="1"/>
    <s v="Square"/>
    <n v="20"/>
  </r>
  <r>
    <d v="2025-07-09T00:00:00"/>
    <x v="4"/>
    <x v="0"/>
    <n v="1"/>
    <s v="Square"/>
    <n v="20"/>
  </r>
  <r>
    <d v="2025-07-09T00:00:00"/>
    <x v="64"/>
    <x v="0"/>
    <n v="1"/>
    <s v="Square"/>
    <n v="20"/>
  </r>
  <r>
    <d v="2025-07-09T00:00:00"/>
    <x v="60"/>
    <x v="0"/>
    <n v="1"/>
    <s v="Square"/>
    <n v="20"/>
  </r>
  <r>
    <d v="2025-07-09T00:00:00"/>
    <x v="17"/>
    <x v="0"/>
    <n v="1"/>
    <s v="Square"/>
    <n v="20"/>
  </r>
  <r>
    <d v="2025-07-09T00:00:00"/>
    <x v="17"/>
    <x v="0"/>
    <n v="1"/>
    <s v="Square"/>
    <n v="20"/>
  </r>
  <r>
    <d v="2025-07-09T00:00:00"/>
    <x v="17"/>
    <x v="1"/>
    <n v="1"/>
    <s v="Square"/>
    <n v="25"/>
  </r>
  <r>
    <d v="2025-07-09T00:00:00"/>
    <x v="61"/>
    <x v="0"/>
    <n v="1"/>
    <s v="Square"/>
    <n v="20"/>
  </r>
  <r>
    <d v="2025-07-09T00:00:00"/>
    <x v="61"/>
    <x v="0"/>
    <n v="1"/>
    <s v="Square"/>
    <n v="20"/>
  </r>
  <r>
    <d v="2025-07-09T00:00:00"/>
    <x v="61"/>
    <x v="0"/>
    <n v="1"/>
    <s v="Square"/>
    <n v="20"/>
  </r>
  <r>
    <d v="2025-07-09T00:00:00"/>
    <x v="61"/>
    <x v="0"/>
    <n v="1"/>
    <s v="Square"/>
    <n v="20"/>
  </r>
  <r>
    <d v="2025-07-09T00:00:00"/>
    <x v="61"/>
    <x v="0"/>
    <n v="1"/>
    <s v="Square"/>
    <n v="20"/>
  </r>
  <r>
    <d v="2025-07-09T00:00:00"/>
    <x v="61"/>
    <x v="0"/>
    <n v="1"/>
    <s v="Square"/>
    <n v="20"/>
  </r>
  <r>
    <d v="2025-07-09T00:00:00"/>
    <x v="61"/>
    <x v="0"/>
    <n v="1"/>
    <s v="Square"/>
    <n v="20"/>
  </r>
  <r>
    <d v="2025-07-08T00:00:00"/>
    <x v="26"/>
    <x v="1"/>
    <n v="1"/>
    <s v="Square"/>
    <n v="20"/>
  </r>
  <r>
    <d v="2025-07-08T00:00:00"/>
    <x v="16"/>
    <x v="0"/>
    <n v="1"/>
    <s v="Square"/>
    <n v="20"/>
  </r>
  <r>
    <d v="2025-07-08T00:00:00"/>
    <x v="38"/>
    <x v="0"/>
    <n v="1"/>
    <s v="Square"/>
    <n v="20"/>
  </r>
  <r>
    <d v="2025-07-08T00:00:00"/>
    <x v="13"/>
    <x v="0"/>
    <n v="1"/>
    <s v="Square"/>
    <n v="20"/>
  </r>
  <r>
    <d v="2025-07-08T00:00:00"/>
    <x v="13"/>
    <x v="0"/>
    <n v="1"/>
    <s v="Square"/>
    <n v="20"/>
  </r>
  <r>
    <d v="2025-07-08T00:00:00"/>
    <x v="39"/>
    <x v="0"/>
    <n v="1"/>
    <s v="Square"/>
    <n v="20"/>
  </r>
  <r>
    <d v="2025-07-08T00:00:00"/>
    <x v="2"/>
    <x v="0"/>
    <n v="1"/>
    <s v="Square"/>
    <n v="20"/>
  </r>
  <r>
    <d v="2025-07-08T00:00:00"/>
    <x v="2"/>
    <x v="1"/>
    <n v="1"/>
    <s v="Square"/>
    <n v="10"/>
  </r>
  <r>
    <d v="2025-07-08T00:00:00"/>
    <x v="40"/>
    <x v="0"/>
    <n v="1"/>
    <s v="Square"/>
    <n v="20"/>
  </r>
  <r>
    <d v="2025-07-08T00:00:00"/>
    <x v="40"/>
    <x v="0"/>
    <n v="1"/>
    <s v="Square"/>
    <n v="20"/>
  </r>
  <r>
    <d v="2025-07-08T00:00:00"/>
    <x v="0"/>
    <x v="0"/>
    <n v="1"/>
    <s v="Square"/>
    <n v="20"/>
  </r>
  <r>
    <d v="2025-07-08T00:00:00"/>
    <x v="0"/>
    <x v="0"/>
    <n v="1"/>
    <s v="Square"/>
    <n v="20"/>
  </r>
  <r>
    <d v="2025-07-08T00:00:00"/>
    <x v="0"/>
    <x v="0"/>
    <n v="1"/>
    <s v="Square"/>
    <n v="20"/>
  </r>
  <r>
    <d v="2025-07-08T00:00:00"/>
    <x v="0"/>
    <x v="0"/>
    <n v="1"/>
    <s v="Square"/>
    <n v="20"/>
  </r>
  <r>
    <d v="2025-07-08T00:00:00"/>
    <x v="42"/>
    <x v="0"/>
    <n v="1"/>
    <s v="Square"/>
    <n v="20"/>
  </r>
  <r>
    <d v="2025-07-08T00:00:00"/>
    <x v="30"/>
    <x v="0"/>
    <n v="1"/>
    <s v="Square"/>
    <n v="20"/>
  </r>
  <r>
    <d v="2025-07-08T00:00:00"/>
    <x v="44"/>
    <x v="0"/>
    <n v="1"/>
    <s v="Square"/>
    <n v="20"/>
  </r>
  <r>
    <d v="2025-07-08T00:00:00"/>
    <x v="44"/>
    <x v="0"/>
    <n v="1"/>
    <s v="Square"/>
    <n v="20"/>
  </r>
  <r>
    <d v="2025-07-08T00:00:00"/>
    <x v="44"/>
    <x v="0"/>
    <n v="1"/>
    <s v="Square"/>
    <n v="20"/>
  </r>
  <r>
    <d v="2025-07-08T00:00:00"/>
    <x v="44"/>
    <x v="0"/>
    <n v="1"/>
    <s v="Square"/>
    <n v="20"/>
  </r>
  <r>
    <d v="2025-07-08T00:00:00"/>
    <x v="33"/>
    <x v="0"/>
    <n v="1"/>
    <s v="Square"/>
    <n v="20"/>
  </r>
  <r>
    <d v="2025-07-08T00:00:00"/>
    <x v="33"/>
    <x v="0"/>
    <n v="1"/>
    <s v="Square"/>
    <n v="20"/>
  </r>
  <r>
    <d v="2025-07-08T00:00:00"/>
    <x v="3"/>
    <x v="0"/>
    <n v="1"/>
    <s v="Square"/>
    <n v="20"/>
  </r>
  <r>
    <d v="2025-07-08T00:00:00"/>
    <x v="34"/>
    <x v="0"/>
    <n v="1"/>
    <s v="Square"/>
    <n v="20"/>
  </r>
  <r>
    <d v="2025-07-08T00:00:00"/>
    <x v="34"/>
    <x v="0"/>
    <n v="1"/>
    <s v="Square"/>
    <n v="20"/>
  </r>
  <r>
    <d v="2025-07-08T00:00:00"/>
    <x v="34"/>
    <x v="0"/>
    <n v="1"/>
    <s v="Square"/>
    <n v="20"/>
  </r>
  <r>
    <d v="2025-07-08T00:00:00"/>
    <x v="34"/>
    <x v="0"/>
    <n v="1"/>
    <s v="Square"/>
    <n v="20"/>
  </r>
  <r>
    <d v="2025-07-08T00:00:00"/>
    <x v="34"/>
    <x v="0"/>
    <n v="1"/>
    <s v="Square"/>
    <n v="20"/>
  </r>
  <r>
    <d v="2025-07-08T00:00:00"/>
    <x v="45"/>
    <x v="0"/>
    <n v="1"/>
    <s v="Square"/>
    <n v="20"/>
  </r>
  <r>
    <d v="2025-07-08T00:00:00"/>
    <x v="45"/>
    <x v="0"/>
    <n v="1"/>
    <s v="Square"/>
    <n v="20"/>
  </r>
  <r>
    <d v="2025-07-08T00:00:00"/>
    <x v="45"/>
    <x v="0"/>
    <n v="1"/>
    <s v="Square"/>
    <n v="20"/>
  </r>
  <r>
    <d v="2025-07-08T00:00:00"/>
    <x v="35"/>
    <x v="0"/>
    <n v="1"/>
    <s v="Square"/>
    <n v="20"/>
  </r>
  <r>
    <d v="2025-07-08T00:00:00"/>
    <x v="47"/>
    <x v="0"/>
    <n v="1"/>
    <s v="Square"/>
    <n v="20"/>
  </r>
  <r>
    <d v="2025-07-08T00:00:00"/>
    <x v="47"/>
    <x v="0"/>
    <n v="1"/>
    <s v="Square"/>
    <n v="20"/>
  </r>
  <r>
    <d v="2025-07-08T00:00:00"/>
    <x v="47"/>
    <x v="0"/>
    <n v="1"/>
    <s v="Square"/>
    <n v="20"/>
  </r>
  <r>
    <d v="2025-07-08T00:00:00"/>
    <x v="47"/>
    <x v="0"/>
    <n v="1"/>
    <s v="Square"/>
    <n v="20"/>
  </r>
  <r>
    <d v="2025-07-08T00:00:00"/>
    <x v="48"/>
    <x v="0"/>
    <n v="1"/>
    <s v="Square"/>
    <n v="20"/>
  </r>
  <r>
    <d v="2025-07-08T00:00:00"/>
    <x v="48"/>
    <x v="0"/>
    <n v="1"/>
    <s v="Square"/>
    <n v="20"/>
  </r>
  <r>
    <d v="2025-07-08T00:00:00"/>
    <x v="48"/>
    <x v="0"/>
    <n v="1"/>
    <s v="Square"/>
    <n v="20"/>
  </r>
  <r>
    <d v="2025-07-08T00:00:00"/>
    <x v="48"/>
    <x v="0"/>
    <n v="1"/>
    <s v="Square"/>
    <n v="20"/>
  </r>
  <r>
    <d v="2025-07-08T00:00:00"/>
    <x v="22"/>
    <x v="0"/>
    <n v="1"/>
    <s v="Square"/>
    <n v="20"/>
  </r>
  <r>
    <d v="2025-07-08T00:00:00"/>
    <x v="22"/>
    <x v="0"/>
    <n v="2"/>
    <s v="Square"/>
    <n v="40"/>
  </r>
  <r>
    <d v="2025-07-08T00:00:00"/>
    <x v="49"/>
    <x v="0"/>
    <n v="1"/>
    <s v="Square"/>
    <n v="20"/>
  </r>
  <r>
    <d v="2025-07-08T00:00:00"/>
    <x v="12"/>
    <x v="0"/>
    <n v="2"/>
    <s v="Square"/>
    <n v="40"/>
  </r>
  <r>
    <d v="2025-07-08T00:00:00"/>
    <x v="12"/>
    <x v="0"/>
    <n v="1"/>
    <s v="Square"/>
    <n v="20"/>
  </r>
  <r>
    <d v="2025-07-08T00:00:00"/>
    <x v="50"/>
    <x v="0"/>
    <n v="1"/>
    <s v="Square"/>
    <n v="20"/>
  </r>
  <r>
    <d v="2025-07-08T00:00:00"/>
    <x v="50"/>
    <x v="0"/>
    <n v="1"/>
    <s v="Square"/>
    <n v="20"/>
  </r>
  <r>
    <d v="2025-07-08T00:00:00"/>
    <x v="51"/>
    <x v="1"/>
    <n v="1"/>
    <s v="Square"/>
    <n v="1"/>
  </r>
  <r>
    <d v="2025-07-08T00:00:00"/>
    <x v="23"/>
    <x v="0"/>
    <n v="1"/>
    <s v="Square"/>
    <n v="20"/>
  </r>
  <r>
    <d v="2025-07-08T00:00:00"/>
    <x v="7"/>
    <x v="0"/>
    <n v="1"/>
    <s v="Square"/>
    <n v="20"/>
  </r>
  <r>
    <d v="2025-07-08T00:00:00"/>
    <x v="36"/>
    <x v="0"/>
    <n v="1"/>
    <s v="Square"/>
    <n v="20"/>
  </r>
  <r>
    <d v="2025-07-08T00:00:00"/>
    <x v="8"/>
    <x v="0"/>
    <n v="1"/>
    <s v="Square"/>
    <n v="20"/>
  </r>
  <r>
    <d v="2025-07-08T00:00:00"/>
    <x v="8"/>
    <x v="0"/>
    <n v="1"/>
    <s v="Square"/>
    <n v="20"/>
  </r>
  <r>
    <d v="2025-07-08T00:00:00"/>
    <x v="8"/>
    <x v="0"/>
    <n v="1"/>
    <s v="Square"/>
    <n v="20"/>
  </r>
  <r>
    <d v="2025-07-08T00:00:00"/>
    <x v="8"/>
    <x v="1"/>
    <n v="1"/>
    <s v="Square"/>
    <n v="20"/>
  </r>
  <r>
    <d v="2025-07-08T00:00:00"/>
    <x v="57"/>
    <x v="0"/>
    <n v="1"/>
    <s v="Square"/>
    <n v="20"/>
  </r>
  <r>
    <d v="2025-07-08T00:00:00"/>
    <x v="57"/>
    <x v="0"/>
    <n v="1"/>
    <s v="Square"/>
    <n v="20"/>
  </r>
  <r>
    <d v="2025-07-08T00:00:00"/>
    <x v="58"/>
    <x v="0"/>
    <n v="2"/>
    <s v="Square"/>
    <n v="40"/>
  </r>
  <r>
    <d v="2025-07-08T00:00:00"/>
    <x v="58"/>
    <x v="0"/>
    <n v="1"/>
    <s v="Square"/>
    <n v="20"/>
  </r>
  <r>
    <d v="2025-07-08T00:00:00"/>
    <x v="58"/>
    <x v="0"/>
    <n v="1"/>
    <s v="Square"/>
    <n v="20"/>
  </r>
  <r>
    <d v="2025-07-08T00:00:00"/>
    <x v="58"/>
    <x v="0"/>
    <n v="1"/>
    <s v="Square"/>
    <n v="20"/>
  </r>
  <r>
    <d v="2025-07-08T00:00:00"/>
    <x v="58"/>
    <x v="0"/>
    <n v="1"/>
    <s v="Square"/>
    <n v="20"/>
  </r>
  <r>
    <d v="2025-07-08T00:00:00"/>
    <x v="4"/>
    <x v="0"/>
    <n v="1"/>
    <s v="Square"/>
    <n v="20"/>
  </r>
  <r>
    <d v="2025-07-08T00:00:00"/>
    <x v="4"/>
    <x v="0"/>
    <n v="1"/>
    <s v="Square"/>
    <n v="20"/>
  </r>
  <r>
    <d v="2025-07-08T00:00:00"/>
    <x v="64"/>
    <x v="0"/>
    <n v="1"/>
    <s v="Square"/>
    <n v="20"/>
  </r>
  <r>
    <d v="2025-07-08T00:00:00"/>
    <x v="59"/>
    <x v="0"/>
    <n v="1"/>
    <s v="Square"/>
    <n v="20"/>
  </r>
  <r>
    <d v="2025-07-08T00:00:00"/>
    <x v="59"/>
    <x v="0"/>
    <n v="1"/>
    <s v="Square"/>
    <n v="20"/>
  </r>
  <r>
    <d v="2025-07-08T00:00:00"/>
    <x v="17"/>
    <x v="0"/>
    <n v="1"/>
    <s v="Square"/>
    <n v="20"/>
  </r>
  <r>
    <d v="2025-07-08T00:00:00"/>
    <x v="17"/>
    <x v="0"/>
    <n v="1"/>
    <s v="Square"/>
    <n v="20"/>
  </r>
  <r>
    <d v="2025-07-08T00:00:00"/>
    <x v="17"/>
    <x v="0"/>
    <n v="1"/>
    <s v="Square"/>
    <n v="20"/>
  </r>
  <r>
    <d v="2025-07-08T00:00:00"/>
    <x v="9"/>
    <x v="0"/>
    <n v="1"/>
    <s v="Square"/>
    <n v="20"/>
  </r>
  <r>
    <d v="2025-07-08T00:00:00"/>
    <x v="14"/>
    <x v="0"/>
    <n v="1"/>
    <s v="Square"/>
    <n v="20"/>
  </r>
  <r>
    <d v="2025-07-08T00:00:00"/>
    <x v="14"/>
    <x v="0"/>
    <n v="1"/>
    <s v="Square"/>
    <n v="20"/>
  </r>
  <r>
    <d v="2025-07-08T00:00:00"/>
    <x v="14"/>
    <x v="0"/>
    <n v="1"/>
    <s v="Square"/>
    <n v="20"/>
  </r>
  <r>
    <d v="2025-07-08T00:00:00"/>
    <x v="14"/>
    <x v="0"/>
    <n v="1"/>
    <s v="Square"/>
    <n v="20"/>
  </r>
  <r>
    <d v="2025-07-08T00:00:00"/>
    <x v="14"/>
    <x v="0"/>
    <n v="1"/>
    <s v="Square"/>
    <n v="20"/>
  </r>
  <r>
    <d v="2025-07-08T00:00:00"/>
    <x v="14"/>
    <x v="0"/>
    <n v="1"/>
    <s v="Square"/>
    <n v="20"/>
  </r>
  <r>
    <d v="2025-07-08T00:00:00"/>
    <x v="14"/>
    <x v="0"/>
    <n v="1"/>
    <s v="Square"/>
    <n v="20"/>
  </r>
  <r>
    <d v="2025-07-08T00:00:00"/>
    <x v="14"/>
    <x v="0"/>
    <n v="1"/>
    <s v="Square"/>
    <n v="20"/>
  </r>
  <r>
    <d v="2025-07-08T00:00:00"/>
    <x v="61"/>
    <x v="0"/>
    <n v="1"/>
    <s v="Square"/>
    <n v="20"/>
  </r>
  <r>
    <d v="2025-07-08T00:00:00"/>
    <x v="62"/>
    <x v="0"/>
    <n v="1"/>
    <s v="Square"/>
    <n v="20"/>
  </r>
  <r>
    <d v="2025-07-08T00:00:00"/>
    <x v="62"/>
    <x v="0"/>
    <n v="1"/>
    <s v="Square"/>
    <n v="20"/>
  </r>
  <r>
    <d v="2025-07-23T00:00:00"/>
    <x v="7"/>
    <x v="0"/>
    <n v="31"/>
    <s v="Cash"/>
    <n v="620"/>
  </r>
  <r>
    <d v="2025-07-23T00:00:00"/>
    <x v="23"/>
    <x v="0"/>
    <n v="9"/>
    <s v="Cash"/>
    <n v="180"/>
  </r>
  <r>
    <d v="2025-07-23T00:00:00"/>
    <x v="64"/>
    <x v="0"/>
    <n v="2"/>
    <s v="Square"/>
    <n v="40"/>
  </r>
  <r>
    <d v="2025-07-22T00:00:00"/>
    <x v="20"/>
    <x v="0"/>
    <n v="1"/>
    <s v="Square"/>
    <n v="20"/>
  </r>
  <r>
    <d v="2025-07-22T00:00:00"/>
    <x v="20"/>
    <x v="0"/>
    <n v="1"/>
    <s v="Square"/>
    <n v="20"/>
  </r>
  <r>
    <d v="2025-07-22T00:00:00"/>
    <x v="20"/>
    <x v="0"/>
    <n v="1"/>
    <s v="Square"/>
    <n v="20"/>
  </r>
  <r>
    <d v="2025-07-22T00:00:00"/>
    <x v="1"/>
    <x v="0"/>
    <n v="1"/>
    <s v="Square"/>
    <n v="20"/>
  </r>
  <r>
    <d v="2025-07-22T00:00:00"/>
    <x v="1"/>
    <x v="0"/>
    <n v="1"/>
    <s v="Square"/>
    <n v="20"/>
  </r>
  <r>
    <d v="2025-07-22T00:00:00"/>
    <x v="1"/>
    <x v="0"/>
    <n v="1"/>
    <s v="Square"/>
    <n v="20"/>
  </r>
  <r>
    <d v="2025-07-22T00:00:00"/>
    <x v="1"/>
    <x v="0"/>
    <n v="1"/>
    <s v="Square"/>
    <n v="20"/>
  </r>
  <r>
    <d v="2025-07-21T00:00:00"/>
    <x v="65"/>
    <x v="0"/>
    <n v="1"/>
    <s v="Square"/>
    <n v="20"/>
  </r>
  <r>
    <d v="2025-07-21T00:00:00"/>
    <x v="64"/>
    <x v="0"/>
    <n v="13"/>
    <s v="Square"/>
    <n v="260"/>
  </r>
  <r>
    <d v="2025-07-21T00:00:00"/>
    <x v="66"/>
    <x v="0"/>
    <n v="1"/>
    <s v="Square"/>
    <n v="20"/>
  </r>
  <r>
    <m/>
    <x v="67"/>
    <x v="2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Avedoy Lopez"/>
    <s v="Luis"/>
    <x v="0"/>
    <x v="0"/>
    <m/>
    <m/>
    <s v="No Checkout"/>
    <n v="0"/>
    <n v="0"/>
    <n v="0"/>
    <n v="0"/>
    <s v="$300"/>
    <n v="0"/>
  </r>
  <r>
    <x v="0"/>
    <s v="Bostic"/>
    <s v="Antonio"/>
    <x v="1"/>
    <x v="1"/>
    <m/>
    <m/>
    <s v="No Checkout"/>
    <n v="0"/>
    <n v="0"/>
    <n v="0"/>
    <n v="0"/>
    <s v="$300"/>
    <n v="0"/>
  </r>
  <r>
    <x v="0"/>
    <s v="Cairo"/>
    <s v="Brandon"/>
    <x v="2"/>
    <x v="0"/>
    <s v="Yes"/>
    <s v="11,26"/>
    <n v="30"/>
    <n v="0"/>
    <n v="25"/>
    <n v="25"/>
    <n v="5"/>
    <s v="waived"/>
    <n v="50"/>
  </r>
  <r>
    <x v="0"/>
    <s v="Camara"/>
    <s v="Zion"/>
    <x v="3"/>
    <x v="2"/>
    <m/>
    <m/>
    <s v="No Checkout"/>
    <n v="0"/>
    <n v="0"/>
    <n v="0"/>
    <n v="0"/>
    <s v="$300"/>
    <n v="0"/>
  </r>
  <r>
    <x v="0"/>
    <s v="Caspers"/>
    <s v="Dylan"/>
    <x v="4"/>
    <x v="2"/>
    <s v="After-Bo"/>
    <n v="82109"/>
    <n v="30"/>
    <n v="0"/>
    <n v="33"/>
    <n v="33"/>
    <n v="-3"/>
    <s v="waived"/>
    <n v="140"/>
  </r>
  <r>
    <x v="0"/>
    <s v="Cisneros"/>
    <s v="Ignacio"/>
    <x v="5"/>
    <x v="2"/>
    <s v="Yes"/>
    <n v="18"/>
    <n v="15"/>
    <n v="0"/>
    <n v="10"/>
    <n v="10"/>
    <n v="5"/>
    <s v="$300"/>
    <n v="0"/>
  </r>
  <r>
    <x v="0"/>
    <s v="Coykendall"/>
    <s v="Cooper"/>
    <x v="6"/>
    <x v="0"/>
    <s v="Yes"/>
    <n v="13110"/>
    <n v="30"/>
    <n v="0"/>
    <n v="15"/>
    <n v="15"/>
    <n v="15"/>
    <s v="waived"/>
    <n v="0"/>
  </r>
  <r>
    <x v="0"/>
    <s v="Dalle"/>
    <s v="Liam"/>
    <x v="7"/>
    <x v="2"/>
    <m/>
    <m/>
    <s v="No Checkout"/>
    <n v="0"/>
    <n v="0"/>
    <n v="0"/>
    <n v="0"/>
    <s v="$300"/>
    <n v="0"/>
  </r>
  <r>
    <x v="0"/>
    <s v="Fischer"/>
    <s v="Adrian"/>
    <x v="8"/>
    <x v="2"/>
    <m/>
    <m/>
    <s v="No Checkout"/>
    <n v="0"/>
    <n v="0"/>
    <n v="0"/>
    <n v="0"/>
    <s v="$300"/>
    <n v="0"/>
  </r>
  <r>
    <x v="0"/>
    <s v="Gonzalez"/>
    <s v="Jayden"/>
    <x v="9"/>
    <x v="2"/>
    <s v="Yes"/>
    <n v="38105"/>
    <n v="30"/>
    <n v="0"/>
    <n v="18"/>
    <n v="18"/>
    <n v="12"/>
    <s v="waived"/>
    <n v="15"/>
  </r>
  <r>
    <x v="0"/>
    <s v="Harden"/>
    <s v="Tjay"/>
    <x v="10"/>
    <x v="1"/>
    <s v="Yes"/>
    <n v="3"/>
    <n v="15"/>
    <n v="0"/>
    <n v="1"/>
    <n v="1"/>
    <n v="14"/>
    <s v="$300"/>
    <n v="0"/>
  </r>
  <r>
    <x v="0"/>
    <s v="Harris"/>
    <s v="Oshay"/>
    <x v="11"/>
    <x v="3"/>
    <s v="Yes"/>
    <n v="49"/>
    <n v="15"/>
    <n v="0"/>
    <n v="8"/>
    <n v="8"/>
    <n v="7"/>
    <s v="$300"/>
    <n v="0"/>
  </r>
  <r>
    <x v="0"/>
    <s v="Hedman"/>
    <s v="Jamison"/>
    <x v="12"/>
    <x v="3"/>
    <m/>
    <m/>
    <s v="No Checkout"/>
    <n v="0"/>
    <n v="0"/>
    <n v="0"/>
    <n v="0"/>
    <s v="$300"/>
    <n v="0"/>
  </r>
  <r>
    <x v="0"/>
    <s v="Johnson"/>
    <s v="Ian"/>
    <x v="13"/>
    <x v="0"/>
    <s v="Yes"/>
    <n v="1"/>
    <n v="15"/>
    <n v="0"/>
    <n v="6"/>
    <n v="6"/>
    <n v="9"/>
    <s v="$300"/>
    <n v="0"/>
  </r>
  <r>
    <x v="0"/>
    <s v="Kellogg"/>
    <s v="Javion"/>
    <x v="14"/>
    <x v="4"/>
    <s v="Yes"/>
    <n v="43"/>
    <n v="15"/>
    <n v="0"/>
    <n v="0"/>
    <n v="0"/>
    <n v="15"/>
    <s v="$300"/>
    <n v="0"/>
  </r>
  <r>
    <x v="0"/>
    <s v="Knodel"/>
    <s v="Brad"/>
    <x v="15"/>
    <x v="3"/>
    <s v="Yes"/>
    <n v="33"/>
    <n v="15"/>
    <n v="0"/>
    <n v="16"/>
    <n v="16"/>
    <n v="-1"/>
    <s v="waived"/>
    <n v="5"/>
  </r>
  <r>
    <x v="0"/>
    <s v="Magassouba"/>
    <s v="Abdoulaye"/>
    <x v="16"/>
    <x v="2"/>
    <m/>
    <m/>
    <s v="No Checkout"/>
    <n v="0"/>
    <n v="0"/>
    <n v="0"/>
    <n v="0"/>
    <s v="$300"/>
    <n v="0"/>
  </r>
  <r>
    <x v="0"/>
    <s v="Mapp"/>
    <s v="Kevon"/>
    <x v="17"/>
    <x v="3"/>
    <s v="Yes"/>
    <n v="30"/>
    <n v="15"/>
    <n v="0"/>
    <n v="3"/>
    <n v="3"/>
    <n v="12"/>
    <s v="$300"/>
    <n v="0"/>
  </r>
  <r>
    <x v="0"/>
    <s v="Moody"/>
    <s v="Desmond"/>
    <x v="18"/>
    <x v="4"/>
    <s v="Yes"/>
    <s v="58,74,83"/>
    <n v="45"/>
    <n v="0"/>
    <n v="16"/>
    <n v="16"/>
    <n v="29"/>
    <s v="waived"/>
    <n v="5"/>
  </r>
  <r>
    <x v="0"/>
    <s v="Moore"/>
    <s v="Jayden"/>
    <x v="19"/>
    <x v="3"/>
    <m/>
    <m/>
    <s v="No Checkout"/>
    <n v="0"/>
    <n v="0"/>
    <n v="0"/>
    <n v="0"/>
    <s v="$300"/>
    <n v="0"/>
  </r>
  <r>
    <x v="0"/>
    <s v="Moore"/>
    <s v="Xavier"/>
    <x v="20"/>
    <x v="2"/>
    <s v="Yes"/>
    <n v="42"/>
    <n v="15"/>
    <n v="0"/>
    <n v="8"/>
    <n v="8"/>
    <n v="7"/>
    <s v="$300"/>
    <n v="0"/>
  </r>
  <r>
    <x v="0"/>
    <s v="Otos"/>
    <s v="Jackson"/>
    <x v="21"/>
    <x v="5"/>
    <s v="After"/>
    <n v="20"/>
    <n v="15"/>
    <n v="0"/>
    <n v="4"/>
    <n v="0"/>
    <n v="15"/>
    <s v="$300"/>
    <n v="0"/>
  </r>
  <r>
    <x v="0"/>
    <s v="Pierson"/>
    <s v="Josh"/>
    <x v="22"/>
    <x v="1"/>
    <s v="Yes"/>
    <n v="5100"/>
    <n v="30"/>
    <n v="0"/>
    <n v="15"/>
    <n v="15"/>
    <n v="15"/>
    <s v="waived"/>
    <n v="0"/>
  </r>
  <r>
    <x v="0"/>
    <s v="Pollen"/>
    <s v="Charlie"/>
    <x v="23"/>
    <x v="1"/>
    <s v="Yes"/>
    <n v="4"/>
    <n v="15"/>
    <n v="0"/>
    <n v="16"/>
    <n v="16"/>
    <n v="-1"/>
    <s v="waived"/>
    <n v="5"/>
  </r>
  <r>
    <x v="0"/>
    <s v="Radel"/>
    <s v="Chase"/>
    <x v="24"/>
    <x v="2"/>
    <m/>
    <m/>
    <s v="No Checkout"/>
    <n v="0"/>
    <n v="0"/>
    <n v="0"/>
    <n v="0"/>
    <s v="$300"/>
    <n v="0"/>
  </r>
  <r>
    <x v="0"/>
    <s v="Roberts"/>
    <s v="Victor"/>
    <x v="25"/>
    <x v="2"/>
    <m/>
    <m/>
    <s v="No Checkout"/>
    <n v="0"/>
    <n v="0"/>
    <n v="0"/>
    <n v="0"/>
    <s v="$300"/>
    <n v="0"/>
  </r>
  <r>
    <x v="0"/>
    <s v="Shekey"/>
    <s v="Kelvin"/>
    <x v="26"/>
    <x v="3"/>
    <s v="Yes"/>
    <n v="59"/>
    <n v="15"/>
    <n v="0"/>
    <n v="20"/>
    <n v="20"/>
    <n v="-5"/>
    <s v="waived"/>
    <n v="25"/>
  </r>
  <r>
    <x v="0"/>
    <s v="Smith"/>
    <s v="Tyreese"/>
    <x v="27"/>
    <x v="3"/>
    <m/>
    <m/>
    <s v="No Checkout"/>
    <n v="0"/>
    <n v="0"/>
    <n v="0"/>
    <n v="0"/>
    <s v="$300"/>
    <n v="0"/>
  </r>
  <r>
    <x v="0"/>
    <s v="Spilde"/>
    <s v="Ben"/>
    <x v="28"/>
    <x v="3"/>
    <s v="After?"/>
    <n v="66"/>
    <n v="15"/>
    <n v="0"/>
    <n v="0"/>
    <n v="0"/>
    <n v="15"/>
    <s v="$300"/>
    <n v="0"/>
  </r>
  <r>
    <x v="0"/>
    <s v="Williams"/>
    <s v="Ayden"/>
    <x v="29"/>
    <x v="5"/>
    <s v="Yes"/>
    <n v="36"/>
    <n v="15"/>
    <n v="0"/>
    <n v="8"/>
    <n v="1"/>
    <n v="14"/>
    <s v="$300"/>
    <n v="0"/>
  </r>
  <r>
    <x v="0"/>
    <s v="Woodstrom"/>
    <s v="James"/>
    <x v="30"/>
    <x v="2"/>
    <m/>
    <n v="47"/>
    <n v="15"/>
    <n v="0"/>
    <n v="1"/>
    <n v="1"/>
    <n v="14"/>
    <s v="$300"/>
    <n v="0"/>
  </r>
  <r>
    <x v="0"/>
    <s v="Woolever"/>
    <s v="Keane"/>
    <x v="31"/>
    <x v="2"/>
    <s v="Yes"/>
    <n v="10"/>
    <n v="15"/>
    <n v="0"/>
    <n v="24"/>
    <n v="18"/>
    <n v="-3"/>
    <s v="waived"/>
    <n v="45"/>
  </r>
  <r>
    <x v="1"/>
    <s v="Caskey"/>
    <s v="Amari"/>
    <x v="32"/>
    <x v="3"/>
    <s v="Yes"/>
    <n v="53"/>
    <n v="15"/>
    <n v="0"/>
    <n v="29"/>
    <n v="15"/>
    <n v="0"/>
    <s v="waived"/>
    <n v="70"/>
  </r>
  <r>
    <x v="1"/>
    <s v="Clark"/>
    <s v="Isaiah"/>
    <x v="33"/>
    <x v="0"/>
    <s v="Yes"/>
    <n v="35"/>
    <n v="15"/>
    <n v="0"/>
    <n v="9"/>
    <n v="9"/>
    <n v="6"/>
    <s v="$300"/>
    <n v="0"/>
  </r>
  <r>
    <x v="1"/>
    <s v="David"/>
    <s v="Wilmot"/>
    <x v="34"/>
    <x v="1"/>
    <m/>
    <m/>
    <s v="No Checkout"/>
    <n v="0"/>
    <n v="0"/>
    <n v="0"/>
    <n v="0"/>
    <s v="$300"/>
    <n v="0"/>
  </r>
  <r>
    <x v="1"/>
    <s v="Greene"/>
    <s v="Xavier"/>
    <x v="35"/>
    <x v="3"/>
    <m/>
    <m/>
    <s v="No Checkout"/>
    <n v="0"/>
    <n v="0"/>
    <n v="0"/>
    <n v="0"/>
    <s v="$300"/>
    <n v="0"/>
  </r>
  <r>
    <x v="1"/>
    <s v="Ingram"/>
    <s v="Andre"/>
    <x v="36"/>
    <x v="4"/>
    <m/>
    <m/>
    <s v="No Checkout"/>
    <n v="0"/>
    <n v="0"/>
    <n v="0"/>
    <n v="0"/>
    <s v="$300"/>
    <n v="0"/>
  </r>
  <r>
    <x v="1"/>
    <s v="Johnson III"/>
    <s v="Walter"/>
    <x v="37"/>
    <x v="3"/>
    <s v="Yes"/>
    <n v="15"/>
    <n v="15"/>
    <n v="0"/>
    <n v="15"/>
    <n v="15"/>
    <n v="0"/>
    <s v="waived"/>
    <n v="0"/>
  </r>
  <r>
    <x v="1"/>
    <s v="Johnston"/>
    <s v="Ben"/>
    <x v="38"/>
    <x v="0"/>
    <s v="Yes"/>
    <s v="27, 23"/>
    <n v="30"/>
    <n v="0"/>
    <n v="27"/>
    <n v="27"/>
    <n v="3"/>
    <s v="waived"/>
    <n v="60"/>
  </r>
  <r>
    <x v="1"/>
    <s v="Johnston"/>
    <s v="Will"/>
    <x v="39"/>
    <x v="1"/>
    <s v="Yes"/>
    <s v="2, 24"/>
    <n v="30"/>
    <n v="0"/>
    <n v="20"/>
    <n v="20"/>
    <n v="10"/>
    <s v="waived"/>
    <n v="25"/>
  </r>
  <r>
    <x v="1"/>
    <s v="Larmie"/>
    <s v="Otis"/>
    <x v="40"/>
    <x v="2"/>
    <m/>
    <m/>
    <s v="No Checkout"/>
    <n v="0"/>
    <n v="0"/>
    <n v="0"/>
    <n v="0"/>
    <s v="$300"/>
    <n v="0"/>
  </r>
  <r>
    <x v="1"/>
    <s v="Loyd"/>
    <s v="Tyshawn"/>
    <x v="41"/>
    <x v="3"/>
    <m/>
    <m/>
    <s v="No Checkout"/>
    <n v="0"/>
    <n v="0"/>
    <n v="0"/>
    <n v="0"/>
    <s v="$300"/>
    <n v="0"/>
  </r>
  <r>
    <x v="1"/>
    <s v="Naranjo-rivera"/>
    <s v="Andre"/>
    <x v="42"/>
    <x v="0"/>
    <s v="Yes"/>
    <s v="50,85,65,90"/>
    <n v="60"/>
    <n v="0"/>
    <n v="42"/>
    <n v="42"/>
    <n v="18"/>
    <s v="waived"/>
    <n v="185"/>
  </r>
  <r>
    <x v="1"/>
    <s v="Nyakundi"/>
    <s v="Brandon"/>
    <x v="43"/>
    <x v="6"/>
    <s v="After"/>
    <s v="?"/>
    <n v="15"/>
    <n v="0"/>
    <n v="0"/>
    <n v="0"/>
    <n v="15"/>
    <s v="$300"/>
    <n v="0"/>
  </r>
  <r>
    <x v="1"/>
    <s v="Perkins"/>
    <s v="Travon"/>
    <x v="44"/>
    <x v="3"/>
    <m/>
    <m/>
    <s v="No Checkout"/>
    <n v="0"/>
    <n v="0"/>
    <n v="0"/>
    <n v="0"/>
    <s v="$300"/>
    <n v="0"/>
  </r>
  <r>
    <x v="1"/>
    <s v="Peterson"/>
    <s v="Wyatt"/>
    <x v="45"/>
    <x v="0"/>
    <s v="Yes"/>
    <s v="12, 99,91 "/>
    <n v="45"/>
    <n v="0"/>
    <n v="30"/>
    <n v="30"/>
    <n v="15"/>
    <s v="waived"/>
    <n v="125"/>
  </r>
  <r>
    <x v="1"/>
    <s v="Pettigrew"/>
    <s v="Shy"/>
    <x v="46"/>
    <x v="3"/>
    <m/>
    <m/>
    <s v="No Checkout"/>
    <n v="0"/>
    <n v="0"/>
    <n v="0"/>
    <n v="0"/>
    <s v="$300"/>
    <n v="0"/>
  </r>
  <r>
    <x v="1"/>
    <s v="Powell"/>
    <s v="Maurice"/>
    <x v="47"/>
    <x v="1"/>
    <s v="Yes"/>
    <n v="61"/>
    <n v="15"/>
    <n v="0"/>
    <n v="5"/>
    <n v="5"/>
    <n v="10"/>
    <s v="$300"/>
    <n v="0"/>
  </r>
  <r>
    <x v="1"/>
    <s v="Rauton"/>
    <s v="Trytan"/>
    <x v="48"/>
    <x v="5"/>
    <m/>
    <n v="95"/>
    <n v="15"/>
    <n v="0"/>
    <n v="0"/>
    <n v="0"/>
    <n v="15"/>
    <s v="$300"/>
    <n v="0"/>
  </r>
  <r>
    <x v="1"/>
    <s v="Shelby"/>
    <s v="LySanias"/>
    <x v="49"/>
    <x v="3"/>
    <m/>
    <m/>
    <s v="No Checkout"/>
    <n v="0"/>
    <n v="2"/>
    <n v="2"/>
    <n v="0"/>
    <s v="$300"/>
    <n v="0"/>
  </r>
  <r>
    <x v="1"/>
    <s v="Stanley"/>
    <s v="Jayden"/>
    <x v="50"/>
    <x v="1"/>
    <m/>
    <m/>
    <s v="No Checkout"/>
    <n v="0"/>
    <n v="0"/>
    <n v="0"/>
    <n v="0"/>
    <s v="$300"/>
    <n v="0"/>
  </r>
  <r>
    <x v="1"/>
    <s v="Walker"/>
    <s v="Edward"/>
    <x v="51"/>
    <x v="3"/>
    <m/>
    <m/>
    <s v="No Checkout"/>
    <n v="0"/>
    <n v="0"/>
    <n v="0"/>
    <n v="0"/>
    <s v="$300"/>
    <n v="0"/>
  </r>
  <r>
    <x v="1"/>
    <s v="Zabel"/>
    <s v="Isaac"/>
    <x v="52"/>
    <x v="3"/>
    <s v="Yes"/>
    <n v="6"/>
    <n v="15"/>
    <n v="0"/>
    <n v="7"/>
    <n v="7"/>
    <n v="8"/>
    <s v="$300"/>
    <n v="0"/>
  </r>
  <r>
    <x v="2"/>
    <s v="Akinyele"/>
    <s v="Daniel"/>
    <x v="53"/>
    <x v="2"/>
    <s v="Yes"/>
    <n v="60"/>
    <n v="15"/>
    <n v="0"/>
    <n v="12"/>
    <n v="12"/>
    <n v="3"/>
    <s v="$300"/>
    <n v="0"/>
  </r>
  <r>
    <x v="2"/>
    <s v="Akinyele"/>
    <s v="David"/>
    <x v="54"/>
    <x v="3"/>
    <s v="Yes"/>
    <n v="8"/>
    <n v="15"/>
    <n v="0"/>
    <n v="19"/>
    <n v="15"/>
    <n v="0"/>
    <s v="waived"/>
    <n v="20"/>
  </r>
  <r>
    <x v="2"/>
    <s v="Anderson"/>
    <s v="Piers"/>
    <x v="55"/>
    <x v="3"/>
    <m/>
    <m/>
    <s v="No Checkout"/>
    <n v="0"/>
    <n v="5"/>
    <n v="5"/>
    <n v="0"/>
    <s v="$300"/>
    <n v="0"/>
  </r>
  <r>
    <x v="2"/>
    <s v="Bailey"/>
    <s v="Xavier"/>
    <x v="56"/>
    <x v="4"/>
    <s v="Yes"/>
    <s v="19,94"/>
    <n v="30"/>
    <n v="0"/>
    <n v="9"/>
    <n v="9"/>
    <n v="21"/>
    <s v="$300"/>
    <n v="0"/>
  </r>
  <r>
    <x v="2"/>
    <s v="Cisneros"/>
    <s v="Emilio"/>
    <x v="57"/>
    <x v="2"/>
    <s v="Yes"/>
    <s v="31,67"/>
    <n v="30"/>
    <n v="0"/>
    <n v="12"/>
    <n v="12"/>
    <n v="18"/>
    <s v="$300"/>
    <n v="0"/>
  </r>
  <r>
    <x v="2"/>
    <s v="Davis"/>
    <s v="Jaylen"/>
    <x v="58"/>
    <x v="4"/>
    <m/>
    <m/>
    <s v="No Checkout"/>
    <n v="0"/>
    <n v="0"/>
    <n v="0"/>
    <n v="0"/>
    <s v="$300"/>
    <n v="0"/>
  </r>
  <r>
    <x v="2"/>
    <s v="Diano"/>
    <s v="Mohamed"/>
    <x v="59"/>
    <x v="3"/>
    <s v="Yes"/>
    <n v="54"/>
    <n v="15"/>
    <n v="0"/>
    <n v="10"/>
    <n v="10"/>
    <n v="5"/>
    <s v="$300"/>
    <n v="0"/>
  </r>
  <r>
    <x v="2"/>
    <s v="Ford"/>
    <s v="Amontae"/>
    <x v="60"/>
    <x v="1"/>
    <s v="Yes"/>
    <n v="17"/>
    <n v="15"/>
    <n v="0"/>
    <n v="8"/>
    <n v="8"/>
    <n v="7"/>
    <s v="$300"/>
    <n v="0"/>
  </r>
  <r>
    <x v="2"/>
    <s v="Guiral"/>
    <s v="Charles"/>
    <x v="61"/>
    <x v="0"/>
    <s v="Yes"/>
    <n v="16"/>
    <n v="15"/>
    <n v="0"/>
    <n v="10"/>
    <n v="10"/>
    <n v="5"/>
    <s v="$300"/>
    <n v="0"/>
  </r>
  <r>
    <x v="2"/>
    <s v="Kato"/>
    <s v="Drake"/>
    <x v="62"/>
    <x v="7"/>
    <s v="Yes"/>
    <n v="55"/>
    <n v="15"/>
    <n v="0"/>
    <n v="18"/>
    <n v="15"/>
    <n v="0"/>
    <s v="waived"/>
    <n v="15"/>
  </r>
  <r>
    <x v="2"/>
    <s v="Kephart"/>
    <s v="Elijah"/>
    <x v="63"/>
    <x v="0"/>
    <m/>
    <m/>
    <s v="No Checkout"/>
    <n v="0"/>
    <n v="0"/>
    <n v="0"/>
    <n v="0"/>
    <s v="$300"/>
    <n v="0"/>
  </r>
  <r>
    <x v="2"/>
    <s v="Korchari"/>
    <s v="Aiden"/>
    <x v="64"/>
    <x v="5"/>
    <s v="Yes"/>
    <s v="28,70"/>
    <n v="30"/>
    <n v="0"/>
    <n v="31"/>
    <n v="15"/>
    <n v="15"/>
    <s v="waived"/>
    <n v="130"/>
  </r>
  <r>
    <x v="2"/>
    <s v="Kuznia"/>
    <s v="Jakub"/>
    <x v="65"/>
    <x v="3"/>
    <s v="Yes"/>
    <n v="40106"/>
    <n v="30"/>
    <n v="0"/>
    <n v="43"/>
    <n v="29"/>
    <n v="1"/>
    <s v="waived"/>
    <n v="190"/>
  </r>
  <r>
    <x v="2"/>
    <s v="Lindstrom Winkler"/>
    <s v="August"/>
    <x v="66"/>
    <x v="0"/>
    <m/>
    <n v="93"/>
    <n v="15"/>
    <n v="0"/>
    <n v="0"/>
    <n v="0"/>
    <n v="15"/>
    <s v="$300"/>
    <n v="0"/>
  </r>
  <r>
    <x v="2"/>
    <s v="Mao"/>
    <s v="Railan"/>
    <x v="67"/>
    <x v="3"/>
    <m/>
    <m/>
    <s v="No Checkout"/>
    <n v="0"/>
    <n v="4"/>
    <n v="4"/>
    <n v="0"/>
    <s v="$300"/>
    <n v="0"/>
  </r>
  <r>
    <x v="2"/>
    <s v="Mccoy"/>
    <s v="Marshon"/>
    <x v="68"/>
    <x v="0"/>
    <s v="Yes"/>
    <n v="9"/>
    <n v="15"/>
    <n v="0"/>
    <n v="15"/>
    <n v="15"/>
    <n v="0"/>
    <s v="waived"/>
    <n v="0"/>
  </r>
  <r>
    <x v="2"/>
    <s v="Moore"/>
    <s v="Tre"/>
    <x v="69"/>
    <x v="6"/>
    <m/>
    <m/>
    <s v="No Checkout"/>
    <n v="0"/>
    <n v="0"/>
    <n v="0"/>
    <n v="0"/>
    <s v="$300"/>
    <n v="0"/>
  </r>
  <r>
    <x v="2"/>
    <s v="Nevarez"/>
    <s v="Angel"/>
    <x v="70"/>
    <x v="3"/>
    <s v="Yes"/>
    <s v="39,62"/>
    <n v="30"/>
    <n v="0"/>
    <n v="15"/>
    <n v="15"/>
    <n v="15"/>
    <s v="waived"/>
    <n v="0"/>
  </r>
  <r>
    <x v="2"/>
    <s v="Plenkov"/>
    <s v="Matvei"/>
    <x v="71"/>
    <x v="0"/>
    <s v="Yes"/>
    <s v="44, 101,102"/>
    <n v="45"/>
    <n v="0"/>
    <n v="34"/>
    <n v="23"/>
    <n v="22"/>
    <s v="waived"/>
    <n v="145"/>
  </r>
  <r>
    <x v="2"/>
    <s v="Pollen"/>
    <s v="Jack"/>
    <x v="72"/>
    <x v="2"/>
    <s v="Yes"/>
    <n v="56"/>
    <n v="15"/>
    <n v="0"/>
    <n v="17"/>
    <n v="14"/>
    <n v="1"/>
    <s v="waived"/>
    <n v="10"/>
  </r>
  <r>
    <x v="2"/>
    <s v="Schutz"/>
    <s v="Kaler"/>
    <x v="73"/>
    <x v="2"/>
    <m/>
    <m/>
    <s v="No Checkout"/>
    <n v="0"/>
    <n v="0"/>
    <n v="0"/>
    <n v="0"/>
    <s v="$300"/>
    <n v="0"/>
  </r>
  <r>
    <x v="2"/>
    <s v="Sebesta"/>
    <s v="Emmett"/>
    <x v="74"/>
    <x v="0"/>
    <s v="Yes"/>
    <s v="29,87"/>
    <n v="30"/>
    <n v="0"/>
    <n v="22"/>
    <n v="22"/>
    <n v="8"/>
    <s v="waived"/>
    <n v="35"/>
  </r>
  <r>
    <x v="2"/>
    <s v="Shelby"/>
    <s v="Lyndon"/>
    <x v="75"/>
    <x v="3"/>
    <m/>
    <m/>
    <s v="No Checkout"/>
    <n v="0"/>
    <n v="0"/>
    <n v="0"/>
    <n v="0"/>
    <s v="$300"/>
    <n v="0"/>
  </r>
  <r>
    <x v="2"/>
    <s v="Simons"/>
    <s v="Raiden"/>
    <x v="76"/>
    <x v="2"/>
    <m/>
    <m/>
    <n v="15"/>
    <n v="0"/>
    <n v="0"/>
    <n v="0"/>
    <n v="15"/>
    <s v="$300"/>
    <n v="0"/>
  </r>
  <r>
    <x v="2"/>
    <s v="Thompson"/>
    <s v="Dom"/>
    <x v="77"/>
    <x v="3"/>
    <m/>
    <s v="63,64"/>
    <n v="30"/>
    <n v="0"/>
    <n v="0"/>
    <n v="0"/>
    <n v="30"/>
    <s v="$300"/>
    <n v="0"/>
  </r>
  <r>
    <x v="2"/>
    <s v="Wleh"/>
    <s v="Demetris"/>
    <x v="78"/>
    <x v="4"/>
    <m/>
    <n v="97"/>
    <n v="15"/>
    <n v="0"/>
    <n v="0"/>
    <n v="0"/>
    <n v="15"/>
    <s v="$300"/>
    <n v="0"/>
  </r>
  <r>
    <x v="3"/>
    <s v="Bebo"/>
    <s v="Ayden"/>
    <x v="79"/>
    <x v="3"/>
    <m/>
    <m/>
    <s v="No Checkout"/>
    <n v="0"/>
    <n v="0"/>
    <n v="0"/>
    <n v="0"/>
    <s v="$300"/>
    <n v="0"/>
  </r>
  <r>
    <x v="3"/>
    <s v="Bissell"/>
    <s v="Noah"/>
    <x v="80"/>
    <x v="1"/>
    <m/>
    <n v="98"/>
    <n v="15"/>
    <n v="0"/>
    <n v="15"/>
    <n v="15"/>
    <n v="0"/>
    <s v="waived"/>
    <n v="0"/>
  </r>
  <r>
    <x v="3"/>
    <s v="Cannon"/>
    <s v="Andre jr."/>
    <x v="81"/>
    <x v="1"/>
    <m/>
    <n v="104"/>
    <n v="15"/>
    <n v="0"/>
    <n v="5"/>
    <n v="0"/>
    <n v="15"/>
    <s v="$300"/>
    <n v="0"/>
  </r>
  <r>
    <x v="3"/>
    <s v="Coleman"/>
    <s v="Desmond"/>
    <x v="82"/>
    <x v="3"/>
    <m/>
    <m/>
    <s v="No Checkout"/>
    <n v="0"/>
    <n v="0"/>
    <n v="0"/>
    <n v="0"/>
    <s v="$300"/>
    <n v="0"/>
  </r>
  <r>
    <x v="3"/>
    <s v="confeld"/>
    <s v="josh"/>
    <x v="83"/>
    <x v="0"/>
    <m/>
    <m/>
    <s v="No Checkout"/>
    <n v="0"/>
    <n v="0"/>
    <n v="0"/>
    <n v="0"/>
    <s v="$300"/>
    <n v="0"/>
  </r>
  <r>
    <x v="3"/>
    <s v="Givance"/>
    <s v="Cordell"/>
    <x v="84"/>
    <x v="1"/>
    <s v="Yes"/>
    <s v="21,32"/>
    <n v="30"/>
    <n v="0"/>
    <n v="19"/>
    <n v="19"/>
    <n v="11"/>
    <s v="waived"/>
    <n v="20"/>
  </r>
  <r>
    <x v="3"/>
    <s v="Hoes"/>
    <s v="Caleb"/>
    <x v="85"/>
    <x v="6"/>
    <s v="Yes"/>
    <n v="48"/>
    <n v="15"/>
    <n v="0"/>
    <n v="15"/>
    <n v="15"/>
    <n v="0"/>
    <s v="waived"/>
    <n v="0"/>
  </r>
  <r>
    <x v="3"/>
    <s v="Jacobson"/>
    <s v="Collin"/>
    <x v="86"/>
    <x v="3"/>
    <s v="Yes"/>
    <n v="57"/>
    <n v="15"/>
    <n v="0"/>
    <n v="9"/>
    <n v="9"/>
    <n v="6"/>
    <s v="$300"/>
    <n v="0"/>
  </r>
  <r>
    <x v="3"/>
    <s v="Jacobson"/>
    <s v="Connor"/>
    <x v="87"/>
    <x v="0"/>
    <s v="Yes"/>
    <n v="41"/>
    <n v="15"/>
    <n v="0"/>
    <n v="9"/>
    <n v="9"/>
    <n v="6"/>
    <s v="$300"/>
    <n v="0"/>
  </r>
  <r>
    <x v="3"/>
    <s v="Kirchner"/>
    <s v="Dylan"/>
    <x v="88"/>
    <x v="3"/>
    <m/>
    <m/>
    <s v="No Checkout"/>
    <n v="0"/>
    <n v="1"/>
    <n v="1"/>
    <n v="0"/>
    <s v="$300"/>
    <n v="0"/>
  </r>
  <r>
    <x v="3"/>
    <s v="Laible"/>
    <s v="Charlie"/>
    <x v="89"/>
    <x v="3"/>
    <s v="Yes"/>
    <n v="51"/>
    <n v="15"/>
    <n v="0"/>
    <n v="28"/>
    <n v="16"/>
    <n v="-1"/>
    <s v="waived"/>
    <n v="65"/>
  </r>
  <r>
    <x v="3"/>
    <s v="LaLonde"/>
    <s v="Oliver"/>
    <x v="90"/>
    <x v="2"/>
    <s v="Yes"/>
    <n v="45"/>
    <n v="15"/>
    <n v="0"/>
    <n v="17"/>
    <n v="17"/>
    <n v="-2"/>
    <s v="waived"/>
    <n v="10"/>
  </r>
  <r>
    <x v="3"/>
    <s v="Lee"/>
    <s v="Takell"/>
    <x v="91"/>
    <x v="0"/>
    <m/>
    <m/>
    <s v="No Checkout"/>
    <n v="0"/>
    <n v="0"/>
    <n v="0"/>
    <n v="0"/>
    <s v="$300"/>
    <n v="0"/>
  </r>
  <r>
    <x v="3"/>
    <s v="Long"/>
    <s v="Mason"/>
    <x v="92"/>
    <x v="6"/>
    <s v="Yes"/>
    <n v="14"/>
    <n v="15"/>
    <n v="0"/>
    <n v="0"/>
    <n v="0"/>
    <n v="15"/>
    <s v="$300"/>
    <n v="0"/>
  </r>
  <r>
    <x v="3"/>
    <s v="Lubin"/>
    <s v="Jabari"/>
    <x v="93"/>
    <x v="1"/>
    <m/>
    <m/>
    <s v="No Checkout"/>
    <n v="0"/>
    <n v="0"/>
    <n v="0"/>
    <n v="0"/>
    <s v="$300"/>
    <n v="0"/>
  </r>
  <r>
    <x v="3"/>
    <s v="Marquez"/>
    <s v="Aiden"/>
    <x v="94"/>
    <x v="0"/>
    <m/>
    <n v="84"/>
    <n v="15"/>
    <n v="0"/>
    <n v="0"/>
    <n v="0"/>
    <n v="15"/>
    <s v="$300"/>
    <n v="0"/>
  </r>
  <r>
    <x v="3"/>
    <s v="McCollum"/>
    <s v="Liam"/>
    <x v="95"/>
    <x v="1"/>
    <m/>
    <m/>
    <s v="No Checkout"/>
    <n v="0"/>
    <n v="0"/>
    <n v="0"/>
    <n v="0"/>
    <s v="$300"/>
    <n v="0"/>
  </r>
  <r>
    <x v="3"/>
    <s v="McManamon"/>
    <s v="Finn"/>
    <x v="96"/>
    <x v="5"/>
    <m/>
    <m/>
    <s v="No Checkout"/>
    <n v="0"/>
    <n v="0"/>
    <n v="0"/>
    <n v="0"/>
    <s v="$300"/>
    <n v="0"/>
  </r>
  <r>
    <x v="3"/>
    <s v="Merhy"/>
    <s v="Nick"/>
    <x v="97"/>
    <x v="1"/>
    <s v="Yes"/>
    <n v="52103"/>
    <n v="30"/>
    <n v="0"/>
    <n v="31"/>
    <n v="27"/>
    <n v="3"/>
    <s v="waived"/>
    <n v="130"/>
  </r>
  <r>
    <x v="3"/>
    <s v="Merritt"/>
    <s v="Logan"/>
    <x v="98"/>
    <x v="3"/>
    <m/>
    <n v="75"/>
    <n v="15"/>
    <n v="0"/>
    <n v="1"/>
    <n v="1"/>
    <n v="14"/>
    <s v="$300"/>
    <n v="0"/>
  </r>
  <r>
    <x v="3"/>
    <s v="Nelson"/>
    <s v="Jon"/>
    <x v="99"/>
    <x v="3"/>
    <s v="Yes"/>
    <s v="7,1000"/>
    <n v="45"/>
    <n v="19"/>
    <n v="49"/>
    <n v="42"/>
    <n v="-16"/>
    <s v="waived"/>
    <n v="270"/>
  </r>
  <r>
    <x v="3"/>
    <s v="Williamson"/>
    <s v="Cooper"/>
    <x v="100"/>
    <x v="0"/>
    <s v="Yes"/>
    <n v="37"/>
    <n v="15"/>
    <n v="0"/>
    <n v="14"/>
    <n v="14"/>
    <n v="1"/>
    <s v="$300"/>
    <n v="0"/>
  </r>
  <r>
    <x v="3"/>
    <s v="Wolfson"/>
    <s v="Drew"/>
    <x v="101"/>
    <x v="3"/>
    <s v="Yes"/>
    <n v="34"/>
    <n v="15"/>
    <n v="0"/>
    <n v="3"/>
    <n v="3"/>
    <n v="12"/>
    <s v="$300"/>
    <n v="0"/>
  </r>
  <r>
    <x v="3"/>
    <s v="Young"/>
    <s v="Kenny"/>
    <x v="102"/>
    <x v="3"/>
    <m/>
    <m/>
    <s v="No Checkout"/>
    <n v="0"/>
    <n v="0"/>
    <n v="0"/>
    <n v="0"/>
    <s v="$300"/>
    <n v="0"/>
  </r>
  <r>
    <x v="4"/>
    <s v="Berry II"/>
    <s v="Jonathan"/>
    <x v="103"/>
    <x v="0"/>
    <m/>
    <n v="96"/>
    <n v="15"/>
    <n v="0"/>
    <n v="2"/>
    <n v="2"/>
    <n v="13"/>
    <s v="$300"/>
    <n v="0"/>
  </r>
  <r>
    <x v="4"/>
    <s v="Johnson"/>
    <s v="Lazarrick"/>
    <x v="104"/>
    <x v="0"/>
    <m/>
    <m/>
    <s v="No Checkout"/>
    <n v="0"/>
    <n v="0"/>
    <n v="0"/>
    <n v="0"/>
    <s v="$300"/>
    <n v="0"/>
  </r>
  <r>
    <x v="4"/>
    <s v="Johnson"/>
    <s v="Lazarrius"/>
    <x v="105"/>
    <x v="1"/>
    <m/>
    <m/>
    <s v="No Checkout"/>
    <n v="0"/>
    <n v="0"/>
    <n v="0"/>
    <n v="0"/>
    <s v="$300"/>
    <n v="0"/>
  </r>
  <r>
    <x v="4"/>
    <s v="Joyner"/>
    <s v="Mason"/>
    <x v="106"/>
    <x v="3"/>
    <s v="Yes"/>
    <n v="46"/>
    <n v="15"/>
    <n v="0"/>
    <n v="2"/>
    <n v="2"/>
    <n v="13"/>
    <s v="$300"/>
    <n v="0"/>
  </r>
  <r>
    <x v="4"/>
    <s v="Patterson"/>
    <s v="Tyson"/>
    <x v="107"/>
    <x v="6"/>
    <m/>
    <n v="89"/>
    <n v="15"/>
    <n v="0"/>
    <n v="0"/>
    <n v="0"/>
    <n v="15"/>
    <s v="$300"/>
    <n v="0"/>
  </r>
  <r>
    <x v="4"/>
    <s v="Rauton"/>
    <s v="Koltan"/>
    <x v="108"/>
    <x v="5"/>
    <m/>
    <m/>
    <s v="No Checkout"/>
    <n v="0"/>
    <n v="0"/>
    <n v="0"/>
    <n v="0"/>
    <s v="$300"/>
    <n v="0"/>
  </r>
  <r>
    <x v="4"/>
    <s v="Shelby"/>
    <s v="Lyncoln"/>
    <x v="109"/>
    <x v="6"/>
    <m/>
    <m/>
    <s v="No Checkout"/>
    <n v="0"/>
    <n v="0"/>
    <n v="0"/>
    <n v="0"/>
    <s v="$300"/>
    <n v="0"/>
  </r>
  <r>
    <x v="4"/>
    <s v="Smiley Jr."/>
    <s v="Justin"/>
    <x v="110"/>
    <x v="3"/>
    <m/>
    <m/>
    <s v="No Checkout"/>
    <n v="0"/>
    <n v="0"/>
    <n v="0"/>
    <n v="0"/>
    <s v="$300"/>
    <n v="0"/>
  </r>
  <r>
    <x v="4"/>
    <s v="Swearegene"/>
    <s v="Shawontez"/>
    <x v="111"/>
    <x v="3"/>
    <m/>
    <m/>
    <s v="No Checkout"/>
    <n v="0"/>
    <n v="0"/>
    <n v="0"/>
    <n v="0"/>
    <s v="$300"/>
    <n v="0"/>
  </r>
  <r>
    <x v="4"/>
    <s v="Williams"/>
    <s v="Brody"/>
    <x v="112"/>
    <x v="4"/>
    <m/>
    <m/>
    <s v="No Checkout"/>
    <n v="0"/>
    <n v="0"/>
    <n v="0"/>
    <n v="0"/>
    <s v="$300"/>
    <n v="0"/>
  </r>
  <r>
    <x v="5"/>
    <s v="Coach"/>
    <s v="Coach Chauncy"/>
    <x v="113"/>
    <x v="8"/>
    <m/>
    <n v="86"/>
    <n v="15"/>
    <n v="0"/>
    <n v="1"/>
    <n v="1"/>
    <n v="14"/>
    <s v="$300"/>
    <n v="0"/>
  </r>
  <r>
    <x v="5"/>
    <s v="Coach"/>
    <s v="Coach Groovy"/>
    <x v="114"/>
    <x v="8"/>
    <m/>
    <n v="69"/>
    <n v="15"/>
    <n v="0"/>
    <n v="0"/>
    <n v="0"/>
    <n v="15"/>
    <s v="$300"/>
    <n v="0"/>
  </r>
  <r>
    <x v="5"/>
    <s v="Coach"/>
    <s v="Coach Jay"/>
    <x v="115"/>
    <x v="8"/>
    <m/>
    <n v="92"/>
    <n v="15"/>
    <n v="0"/>
    <n v="0"/>
    <n v="0"/>
    <n v="15"/>
    <s v="$300"/>
    <n v="0"/>
  </r>
  <r>
    <x v="5"/>
    <s v="Coach"/>
    <s v="Coach Lo"/>
    <x v="116"/>
    <x v="8"/>
    <m/>
    <s v="?"/>
    <n v="15"/>
    <n v="0"/>
    <n v="5"/>
    <n v="5"/>
    <n v="10"/>
    <s v="$300"/>
    <n v="0"/>
  </r>
  <r>
    <x v="5"/>
    <s v="Coach"/>
    <s v="Coach Mark"/>
    <x v="117"/>
    <x v="8"/>
    <m/>
    <n v="68"/>
    <n v="15"/>
    <n v="0"/>
    <n v="0"/>
    <n v="0"/>
    <n v="15"/>
    <s v="$300"/>
    <n v="0"/>
  </r>
  <r>
    <x v="5"/>
    <s v="Coach"/>
    <s v="Coach Shep"/>
    <x v="118"/>
    <x v="8"/>
    <m/>
    <n v="22"/>
    <n v="15"/>
    <n v="0"/>
    <n v="10"/>
    <n v="10"/>
    <n v="5"/>
    <s v="$300"/>
    <n v="0"/>
  </r>
  <r>
    <x v="5"/>
    <s v="Coach"/>
    <s v="Coach Vic"/>
    <x v="119"/>
    <x v="8"/>
    <m/>
    <n v="41"/>
    <n v="6"/>
    <n v="0"/>
    <n v="0"/>
    <n v="0"/>
    <n v="6"/>
    <s v="$300"/>
    <n v="0"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m/>
    <m/>
    <m/>
    <m/>
    <m/>
    <m/>
    <m/>
    <m/>
    <m/>
  </r>
  <r>
    <x v="6"/>
    <m/>
    <m/>
    <x v="120"/>
    <x v="9"/>
    <n v="57"/>
    <m/>
    <m/>
    <m/>
    <m/>
    <m/>
    <m/>
    <m/>
    <m/>
  </r>
  <r>
    <x v="6"/>
    <m/>
    <m/>
    <x v="120"/>
    <x v="9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A405CB-3C22-4E0B-8F72-77B5B50ED149}" name="PivotTable2" cacheId="3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6:F16" firstHeaderRow="1" firstDataRow="1" firstDataCol="1"/>
  <pivotFields count="14">
    <pivotField showAll="0"/>
    <pivotField showAll="0"/>
    <pivotField showAll="0"/>
    <pivotField showAll="0"/>
    <pivotField axis="axisRow" showAll="0" sortType="descending">
      <items count="11">
        <item x="8"/>
        <item x="2"/>
        <item x="1"/>
        <item x="0"/>
        <item x="5"/>
        <item x="7"/>
        <item x="6"/>
        <item x="4"/>
        <item x="3"/>
        <item h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4"/>
  </rowFields>
  <rowItems count="10">
    <i>
      <x v="5"/>
    </i>
    <i>
      <x v="3"/>
    </i>
    <i>
      <x v="2"/>
    </i>
    <i>
      <x v="1"/>
    </i>
    <i>
      <x v="8"/>
    </i>
    <i>
      <x v="4"/>
    </i>
    <i>
      <x v="7"/>
    </i>
    <i>
      <x v="6"/>
    </i>
    <i>
      <x/>
    </i>
    <i t="grand">
      <x/>
    </i>
  </rowItems>
  <colItems count="1">
    <i/>
  </colItems>
  <dataFields count="1">
    <dataField name="Avg Cards Sold" fld="9" subtotal="average" baseField="4" baseItem="0" numFmtId="1"/>
  </dataFields>
  <formats count="15">
    <format dxfId="25">
      <pivotArea field="4" type="button" dataOnly="0" labelOnly="1" outline="0" axis="axisRow" fieldPosition="0"/>
    </format>
    <format dxfId="24">
      <pivotArea dataOnly="0" labelOnly="1" outline="0" axis="axisValues" fieldPosition="0"/>
    </format>
    <format dxfId="23">
      <pivotArea field="4" type="button" dataOnly="0" labelOnly="1" outline="0" axis="axisRow" fieldPosition="0"/>
    </format>
    <format dxfId="22">
      <pivotArea dataOnly="0" labelOnly="1" outline="0" axis="axisValues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4" type="button" dataOnly="0" labelOnly="1" outline="0" axis="axisRow" fieldPosition="0"/>
    </format>
    <format dxfId="14">
      <pivotArea dataOnly="0" labelOnly="1" fieldPosition="0">
        <references count="1">
          <reference field="4" count="0"/>
        </references>
      </pivotArea>
    </format>
    <format dxfId="13">
      <pivotArea dataOnly="0" labelOnly="1" grandRow="1" outline="0" fieldPosition="0"/>
    </format>
    <format dxfId="12">
      <pivotArea dataOnly="0" labelOnly="1" outline="0" axis="axisValues" fieldPosition="0"/>
    </format>
    <format dxfId="1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6D07DF-8299-42DE-A15B-165196F23BE2}" name="PivotTable1" cacheId="3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layer Name">
  <location ref="B6:C27" firstHeaderRow="1" firstDataRow="1" firstDataCol="1"/>
  <pivotFields count="14">
    <pivotField showAll="0"/>
    <pivotField showAll="0"/>
    <pivotField showAll="0"/>
    <pivotField axis="axisRow" showAll="0" measureFilter="1" sortType="descending">
      <items count="122">
        <item x="16"/>
        <item x="8"/>
        <item x="64"/>
        <item x="94"/>
        <item x="32"/>
        <item x="60"/>
        <item x="81"/>
        <item x="36"/>
        <item x="42"/>
        <item x="70"/>
        <item x="1"/>
        <item x="66"/>
        <item x="79"/>
        <item x="29"/>
        <item x="38"/>
        <item x="28"/>
        <item x="15"/>
        <item x="2"/>
        <item x="43"/>
        <item x="112"/>
        <item x="85"/>
        <item x="61"/>
        <item x="89"/>
        <item x="23"/>
        <item x="24"/>
        <item x="113"/>
        <item x="114"/>
        <item x="115"/>
        <item x="116"/>
        <item x="117"/>
        <item x="119"/>
        <item x="86"/>
        <item x="87"/>
        <item x="6"/>
        <item x="100"/>
        <item x="84"/>
        <item x="53"/>
        <item x="54"/>
        <item x="78"/>
        <item x="82"/>
        <item x="18"/>
        <item x="77"/>
        <item x="62"/>
        <item x="101"/>
        <item x="4"/>
        <item x="88"/>
        <item x="51"/>
        <item x="63"/>
        <item x="57"/>
        <item x="74"/>
        <item x="96"/>
        <item x="118"/>
        <item x="13"/>
        <item x="5"/>
        <item x="52"/>
        <item x="33"/>
        <item x="93"/>
        <item x="21"/>
        <item x="72"/>
        <item x="65"/>
        <item x="30"/>
        <item x="12"/>
        <item x="14"/>
        <item x="9"/>
        <item x="19"/>
        <item x="50"/>
        <item x="58"/>
        <item x="99"/>
        <item x="103"/>
        <item x="83"/>
        <item x="22"/>
        <item x="110"/>
        <item x="73"/>
        <item x="31"/>
        <item x="26"/>
        <item x="102"/>
        <item x="17"/>
        <item x="108"/>
        <item x="104"/>
        <item x="105"/>
        <item x="7"/>
        <item x="95"/>
        <item x="98"/>
        <item x="0"/>
        <item x="109"/>
        <item x="75"/>
        <item x="49"/>
        <item x="68"/>
        <item x="106"/>
        <item x="92"/>
        <item x="71"/>
        <item x="47"/>
        <item x="59"/>
        <item x="97"/>
        <item x="80"/>
        <item x="90"/>
        <item x="11"/>
        <item x="40"/>
        <item x="55"/>
        <item x="76"/>
        <item x="67"/>
        <item x="111"/>
        <item x="46"/>
        <item x="91"/>
        <item x="10"/>
        <item x="44"/>
        <item x="69"/>
        <item x="48"/>
        <item x="27"/>
        <item x="41"/>
        <item x="107"/>
        <item x="25"/>
        <item x="37"/>
        <item x="39"/>
        <item x="34"/>
        <item x="45"/>
        <item x="56"/>
        <item x="35"/>
        <item x="20"/>
        <item x="3"/>
        <item x="1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3"/>
  </rowFields>
  <rowItems count="21">
    <i>
      <x v="67"/>
    </i>
    <i>
      <x v="59"/>
    </i>
    <i>
      <x v="8"/>
    </i>
    <i>
      <x v="90"/>
    </i>
    <i>
      <x v="44"/>
    </i>
    <i>
      <x v="93"/>
    </i>
    <i>
      <x v="2"/>
    </i>
    <i>
      <x v="115"/>
    </i>
    <i>
      <x v="4"/>
    </i>
    <i>
      <x v="22"/>
    </i>
    <i>
      <x v="14"/>
    </i>
    <i>
      <x v="17"/>
    </i>
    <i>
      <x v="73"/>
    </i>
    <i>
      <x v="49"/>
    </i>
    <i>
      <x v="113"/>
    </i>
    <i>
      <x v="74"/>
    </i>
    <i>
      <x v="37"/>
    </i>
    <i>
      <x v="35"/>
    </i>
    <i>
      <x v="42"/>
    </i>
    <i>
      <x v="63"/>
    </i>
    <i t="grand">
      <x/>
    </i>
  </rowItems>
  <colItems count="1">
    <i/>
  </colItems>
  <dataFields count="1">
    <dataField name="Cards Sold" fld="9" baseField="0" baseItem="0"/>
  </dataFields>
  <formats count="16">
    <format dxfId="41">
      <pivotArea field="3" type="button" dataOnly="0" labelOnly="1" outline="0" axis="axisRow" fieldPosition="0"/>
    </format>
    <format dxfId="40">
      <pivotArea dataOnly="0" labelOnly="1" outline="0" axis="axisValues" fieldPosition="0"/>
    </format>
    <format dxfId="39">
      <pivotArea field="3" type="button" dataOnly="0" labelOnly="1" outline="0" axis="axisRow" fieldPosition="0"/>
    </format>
    <format dxfId="38">
      <pivotArea dataOnly="0" labelOnly="1" outline="0" axis="axisValues" fieldPosition="0"/>
    </format>
    <format dxfId="37">
      <pivotArea field="3" type="button" dataOnly="0" labelOnly="1" outline="0" axis="axisRow" fieldPosition="0"/>
    </format>
    <format dxfId="36">
      <pivotArea dataOnly="0" labelOnly="1" outline="0" axis="axisValues" fieldPosition="0"/>
    </format>
    <format dxfId="35">
      <pivotArea grandRow="1" outline="0" collapsedLevelsAreSubtotals="1" fieldPosition="0"/>
    </format>
    <format dxfId="34">
      <pivotArea dataOnly="0" labelOnly="1" grandRow="1" outline="0" fieldPosition="0"/>
    </format>
    <format dxfId="33">
      <pivotArea grandRow="1" outline="0" collapsedLevelsAreSubtotals="1" fieldPosition="0"/>
    </format>
    <format dxfId="32">
      <pivotArea dataOnly="0" labelOnly="1" grandRow="1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3" type="button" dataOnly="0" labelOnly="1" outline="0" axis="axisRow" fieldPosition="0"/>
    </format>
    <format dxfId="28">
      <pivotArea dataOnly="0" labelOnly="1" fieldPosition="0">
        <references count="1">
          <reference field="3" count="20">
            <x v="2"/>
            <x v="4"/>
            <x v="8"/>
            <x v="14"/>
            <x v="17"/>
            <x v="22"/>
            <x v="35"/>
            <x v="37"/>
            <x v="42"/>
            <x v="44"/>
            <x v="49"/>
            <x v="59"/>
            <x v="63"/>
            <x v="67"/>
            <x v="73"/>
            <x v="74"/>
            <x v="90"/>
            <x v="93"/>
            <x v="113"/>
            <x v="115"/>
          </reference>
        </references>
      </pivotArea>
    </format>
    <format dxfId="27">
      <pivotArea dataOnly="0" labelOnly="1" grandRow="1" outline="0" fieldPosition="0"/>
    </format>
    <format dxfId="26">
      <pivotArea dataOnly="0" labelOnly="1" outline="0" axis="axisValues" fieldPosition="0"/>
    </format>
  </formats>
  <pivotTableStyleInfo name="PivotStyleLight16" showRowHeaders="1" showColHeaders="1" showRowStripes="0" showColStripes="0" showLastColumn="1"/>
  <filters count="1">
    <filter fld="3" type="count" evalOrder="-1" id="1" iMeasureFld="0">
      <autoFilter ref="A1">
        <filterColumn colId="0">
          <top10 val="20" filterVal="2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54DA14-69EF-4AFA-8EE6-E371EA244703}" name="PivotTable3" cacheId="3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Year">
  <location ref="H6:I13" firstHeaderRow="1" firstDataRow="1" firstDataCol="1"/>
  <pivotFields count="14">
    <pivotField axis="axisRow" showAll="0">
      <items count="8">
        <item x="0"/>
        <item x="1"/>
        <item x="2"/>
        <item x="3"/>
        <item x="4"/>
        <item x="5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Avg of Cards Sold" fld="9" subtotal="average" baseField="0" baseItem="0" numFmtId="1"/>
  </dataFields>
  <formats count="15">
    <format dxfId="56">
      <pivotArea outline="0" collapsedLevelsAreSubtotals="1" fieldPosition="0"/>
    </format>
    <format dxfId="55">
      <pivotArea field="0" type="button" dataOnly="0" labelOnly="1" outline="0" axis="axisRow" fieldPosition="0"/>
    </format>
    <format dxfId="54">
      <pivotArea dataOnly="0" labelOnly="1" outline="0" axis="axisValues" fieldPosition="0"/>
    </format>
    <format dxfId="53">
      <pivotArea grandRow="1" outline="0" collapsedLevelsAreSubtotals="1" fieldPosition="0"/>
    </format>
    <format dxfId="52">
      <pivotArea dataOnly="0" labelOnly="1" grandRow="1" outline="0" fieldPosition="0"/>
    </format>
    <format dxfId="51">
      <pivotArea grandRow="1" outline="0" collapsedLevelsAreSubtotals="1" fieldPosition="0"/>
    </format>
    <format dxfId="50">
      <pivotArea dataOnly="0" labelOnly="1" grandRow="1" outline="0" fieldPosition="0"/>
    </format>
    <format dxfId="49">
      <pivotArea field="0" type="button" dataOnly="0" labelOnly="1" outline="0" axis="axisRow" fieldPosition="0"/>
    </format>
    <format dxfId="48">
      <pivotArea dataOnly="0" labelOnly="1" outline="0" axis="axisValues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field="0" type="button" dataOnly="0" labelOnly="1" outline="0" axis="axisRow" fieldPosition="0"/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grandRow="1" outline="0" fieldPosition="0"/>
    </format>
    <format dxfId="4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054052-546D-4A9F-A5C6-807911338F5B}" name="PivotTable3" cacheId="3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3:G74" firstHeaderRow="1" firstDataRow="4" firstDataCol="1"/>
  <pivotFields count="7">
    <pivotField showAll="0"/>
    <pivotField axis="axisRow" showAll="0">
      <items count="81">
        <item x="37"/>
        <item x="26"/>
        <item x="16"/>
        <item x="38"/>
        <item x="13"/>
        <item x="39"/>
        <item x="2"/>
        <item m="1" x="74"/>
        <item x="40"/>
        <item x="0"/>
        <item x="41"/>
        <item x="42"/>
        <item x="18"/>
        <item x="66"/>
        <item x="30"/>
        <item x="43"/>
        <item x="44"/>
        <item x="33"/>
        <item x="3"/>
        <item x="34"/>
        <item x="45"/>
        <item x="35"/>
        <item x="46"/>
        <item x="1"/>
        <item x="47"/>
        <item x="48"/>
        <item x="22"/>
        <item x="49"/>
        <item x="12"/>
        <item x="50"/>
        <item x="51"/>
        <item x="19"/>
        <item x="23"/>
        <item x="52"/>
        <item x="15"/>
        <item x="7"/>
        <item x="63"/>
        <item x="53"/>
        <item x="20"/>
        <item x="54"/>
        <item x="55"/>
        <item x="36"/>
        <item x="56"/>
        <item x="8"/>
        <item x="57"/>
        <item x="58"/>
        <item m="1" x="79"/>
        <item x="4"/>
        <item x="24"/>
        <item x="64"/>
        <item x="59"/>
        <item x="60"/>
        <item x="17"/>
        <item x="9"/>
        <item x="14"/>
        <item x="61"/>
        <item x="62"/>
        <item x="67"/>
        <item m="1" x="78"/>
        <item x="31"/>
        <item x="11"/>
        <item x="32"/>
        <item m="1" x="76"/>
        <item x="28"/>
        <item m="1" x="75"/>
        <item m="1" x="77"/>
        <item x="27"/>
        <item m="1" x="72"/>
        <item x="25"/>
        <item m="1" x="73"/>
        <item x="29"/>
        <item x="21"/>
        <item m="1" x="70"/>
        <item m="1" x="71"/>
        <item x="5"/>
        <item m="1" x="69"/>
        <item x="6"/>
        <item m="1" x="68"/>
        <item x="10"/>
        <item x="65"/>
        <item t="default"/>
      </items>
    </pivotField>
    <pivotField axis="axisCol" showAll="0">
      <items count="6">
        <item x="0"/>
        <item m="1" x="4"/>
        <item x="1"/>
        <item m="1" x="3"/>
        <item x="2"/>
        <item t="default"/>
      </items>
    </pivotField>
    <pivotField dataField="1" showAll="0"/>
    <pivotField showAll="0"/>
    <pivotField dataField="1" showAll="0"/>
    <pivotField axis="axisCol" showAll="0">
      <items count="4">
        <item n="Club Card" sd="0" x="2"/>
        <item n="Donation" sd="0" x="1"/>
        <item h="1" x="0"/>
        <item t="default"/>
      </items>
    </pivotField>
  </pivotFields>
  <rowFields count="1">
    <field x="1"/>
  </rowFields>
  <rowItems count="68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9"/>
    </i>
    <i>
      <x v="60"/>
    </i>
    <i>
      <x v="61"/>
    </i>
    <i>
      <x v="63"/>
    </i>
    <i>
      <x v="66"/>
    </i>
    <i>
      <x v="68"/>
    </i>
    <i>
      <x v="70"/>
    </i>
    <i>
      <x v="71"/>
    </i>
    <i>
      <x v="74"/>
    </i>
    <i>
      <x v="76"/>
    </i>
    <i>
      <x v="78"/>
    </i>
    <i>
      <x v="79"/>
    </i>
    <i t="grand">
      <x/>
    </i>
  </rowItems>
  <colFields count="3">
    <field x="6"/>
    <field x="2"/>
    <field x="-2"/>
  </colFields>
  <colItems count="6">
    <i>
      <x/>
      <x v="1048832"/>
      <x/>
    </i>
    <i r="2" i="1">
      <x v="1"/>
    </i>
    <i>
      <x v="1"/>
      <x v="1048832"/>
      <x/>
    </i>
    <i r="2" i="1">
      <x v="1"/>
    </i>
    <i t="grand">
      <x/>
    </i>
    <i t="grand" i="1">
      <x/>
    </i>
  </colItems>
  <dataFields count="2">
    <dataField name="#" fld="3" baseField="0" baseItem="0"/>
    <dataField name="$" fld="5" baseField="1" baseItem="0"/>
  </dataFields>
  <formats count="11">
    <format dxfId="10">
      <pivotArea outline="0" collapsedLevelsAreSubtotals="1" fieldPosition="0">
        <references count="3">
          <reference field="4294967294" count="1" selected="0">
            <x v="1"/>
          </reference>
          <reference field="2" count="1" selected="0">
            <x v="1048832"/>
          </reference>
          <reference field="6" count="1" selected="0">
            <x v="0"/>
          </reference>
        </references>
      </pivotArea>
    </format>
    <format dxfId="9">
      <pivotArea field="2" type="button" dataOnly="0" labelOnly="1" outline="0" axis="axisCol" fieldPosition="1"/>
    </format>
    <format dxfId="8">
      <pivotArea dataOnly="0" labelOnly="1" fieldPosition="0">
        <references count="1">
          <reference field="6" count="1">
            <x v="0"/>
          </reference>
        </references>
      </pivotArea>
    </format>
    <format dxfId="7">
      <pivotArea outline="0" collapsedLevelsAreSubtotals="1" fieldPosition="0">
        <references count="3">
          <reference field="4294967294" count="1" selected="0">
            <x v="0"/>
          </reference>
          <reference field="2" count="1" selected="0">
            <x v="1048832"/>
          </reference>
          <reference field="6" count="1" selected="0">
            <x v="1"/>
          </reference>
        </references>
      </pivotArea>
    </format>
    <format dxfId="6">
      <pivotArea field="-2" type="button" dataOnly="0" labelOnly="1" outline="0" axis="axisCol" fieldPosition="2"/>
    </format>
    <format dxfId="5">
      <pivotArea outline="0" collapsedLevelsAreSubtotals="1" fieldPosition="0">
        <references count="3">
          <reference field="4294967294" count="1" selected="0">
            <x v="1"/>
          </reference>
          <reference field="2" count="1" selected="0">
            <x v="1048832"/>
          </reference>
          <reference field="6" count="1" selected="0">
            <x v="1"/>
          </reference>
        </references>
      </pivotArea>
    </format>
    <format dxfId="4">
      <pivotArea type="topRight" dataOnly="0" labelOnly="1" outline="0" fieldPosition="0"/>
    </format>
    <format dxfId="3">
      <pivotArea dataOnly="0" labelOnly="1" fieldPosition="0">
        <references count="1">
          <reference field="6" count="1">
            <x v="1"/>
          </reference>
        </references>
      </pivotArea>
    </format>
    <format dxfId="2">
      <pivotArea dataOnly="0" labelOnly="1" fieldPosition="0">
        <references count="2">
          <reference field="2" count="1">
            <x v="1048832"/>
          </reference>
          <reference field="6" count="1" selected="0">
            <x v="0"/>
          </reference>
        </references>
      </pivotArea>
    </format>
    <format dxfId="1">
      <pivotArea dataOnly="0" labelOnly="1" outline="0" fieldPosition="0">
        <references count="2">
          <reference field="4294967294" count="1">
            <x v="1"/>
          </reference>
          <reference field="6" count="1" selected="0">
            <x v="1"/>
          </reference>
        </references>
      </pivotArea>
    </format>
    <format dxfId="0">
      <pivotArea field="6" grandCol="1" outline="0" collapsedLevelsAreSubtotals="1" axis="axisCol" fieldPosition="0">
        <references count="1">
          <reference field="4294967294" count="1" selected="0">
            <x v="1"/>
          </reference>
        </references>
      </pivotArea>
    </format>
  </formats>
  <chartFormats count="4">
    <chartFormat chart="2" format="0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048832"/>
          </reference>
          <reference field="6" count="1" selected="0">
            <x v="0"/>
          </reference>
        </references>
      </pivotArea>
    </chartFormat>
    <chartFormat chart="2" format="1" series="1">
      <pivotArea type="data" outline="0" fieldPosition="0">
        <references count="3">
          <reference field="4294967294" count="1" selected="0">
            <x v="1"/>
          </reference>
          <reference field="2" count="1" selected="0">
            <x v="1048832"/>
          </reference>
          <reference field="6" count="1" selected="0">
            <x v="0"/>
          </reference>
        </references>
      </pivotArea>
    </chartFormat>
    <chartFormat chart="2" format="2" series="1">
      <pivotArea type="data" outline="0" fieldPosition="0">
        <references count="3">
          <reference field="4294967294" count="1" selected="0">
            <x v="0"/>
          </reference>
          <reference field="2" count="1" selected="0">
            <x v="1048832"/>
          </reference>
          <reference field="6" count="1" selected="0">
            <x v="1"/>
          </reference>
        </references>
      </pivotArea>
    </chartFormat>
    <chartFormat chart="2" format="3" series="1">
      <pivotArea type="data" outline="0" fieldPosition="0">
        <references count="3">
          <reference field="4294967294" count="1" selected="0">
            <x v="1"/>
          </reference>
          <reference field="2" count="1" selected="0">
            <x v="1048832"/>
          </reference>
          <reference field="6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CC71AF-7E54-4FAE-9439-EE7E25B22EF2}" name="PivotTable1" cacheId="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73" firstHeaderRow="1" firstDataRow="3" firstDataCol="1"/>
  <pivotFields count="9">
    <pivotField showAll="0"/>
    <pivotField axis="axisRow" showAll="0">
      <items count="69">
        <item x="37"/>
        <item x="26"/>
        <item x="16"/>
        <item x="38"/>
        <item x="27"/>
        <item x="13"/>
        <item x="39"/>
        <item x="5"/>
        <item x="2"/>
        <item x="40"/>
        <item x="0"/>
        <item x="41"/>
        <item x="42"/>
        <item x="28"/>
        <item x="18"/>
        <item x="10"/>
        <item x="29"/>
        <item x="30"/>
        <item x="43"/>
        <item x="44"/>
        <item x="33"/>
        <item x="11"/>
        <item x="3"/>
        <item x="34"/>
        <item x="45"/>
        <item x="35"/>
        <item x="46"/>
        <item x="1"/>
        <item x="21"/>
        <item x="47"/>
        <item x="48"/>
        <item x="22"/>
        <item x="49"/>
        <item x="12"/>
        <item x="50"/>
        <item x="51"/>
        <item x="6"/>
        <item x="19"/>
        <item x="23"/>
        <item x="52"/>
        <item x="15"/>
        <item x="7"/>
        <item x="63"/>
        <item x="53"/>
        <item x="20"/>
        <item x="54"/>
        <item x="55"/>
        <item x="31"/>
        <item x="36"/>
        <item x="56"/>
        <item x="8"/>
        <item x="57"/>
        <item x="58"/>
        <item x="4"/>
        <item x="24"/>
        <item x="64"/>
        <item x="59"/>
        <item x="60"/>
        <item x="32"/>
        <item x="25"/>
        <item x="17"/>
        <item x="9"/>
        <item x="14"/>
        <item x="61"/>
        <item x="62"/>
        <item x="67"/>
        <item x="65"/>
        <item x="66"/>
        <item t="default"/>
      </items>
    </pivotField>
    <pivotField axis="axisCol" showAll="0">
      <items count="4">
        <item x="0"/>
        <item h="1" x="1"/>
        <item h="1" x="2"/>
        <item t="default"/>
      </items>
    </pivotField>
    <pivotField dataField="1"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</pivotFields>
  <rowFields count="1">
    <field x="1"/>
  </rowFields>
  <rowItems count="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6"/>
    </i>
    <i>
      <x v="67"/>
    </i>
    <i t="grand">
      <x/>
    </i>
  </rowItems>
  <colFields count="2">
    <field x="2"/>
    <field x="8"/>
  </colFields>
  <colItems count="4">
    <i>
      <x/>
      <x/>
    </i>
    <i r="1">
      <x v="1"/>
    </i>
    <i t="default">
      <x/>
    </i>
    <i t="grand">
      <x/>
    </i>
  </colItems>
  <dataFields count="1">
    <dataField name="Sum of Quantity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1BE7-5229-4D16-B01D-9CC2DC5DF1D1}">
  <dimension ref="A1:D7"/>
  <sheetViews>
    <sheetView workbookViewId="0">
      <selection activeCell="J19" sqref="J19"/>
    </sheetView>
  </sheetViews>
  <sheetFormatPr defaultRowHeight="23.5" x14ac:dyDescent="0.55000000000000004"/>
  <cols>
    <col min="1" max="1" width="16.08984375" style="8" bestFit="1" customWidth="1"/>
    <col min="2" max="2" width="15.36328125" style="8" bestFit="1" customWidth="1"/>
    <col min="3" max="3" width="20.08984375" style="8" bestFit="1" customWidth="1"/>
    <col min="4" max="4" width="38.1796875" style="8" bestFit="1" customWidth="1"/>
    <col min="5" max="16384" width="8.7265625" style="8"/>
  </cols>
  <sheetData>
    <row r="1" spans="1:4" x14ac:dyDescent="0.55000000000000004">
      <c r="A1" s="6" t="s">
        <v>510</v>
      </c>
      <c r="B1" s="6" t="s">
        <v>585</v>
      </c>
      <c r="C1" s="7" t="s">
        <v>586</v>
      </c>
      <c r="D1" s="6" t="s">
        <v>587</v>
      </c>
    </row>
    <row r="2" spans="1:4" x14ac:dyDescent="0.55000000000000004">
      <c r="A2" s="9" t="s">
        <v>588</v>
      </c>
      <c r="B2" s="10">
        <v>300</v>
      </c>
      <c r="C2" s="11">
        <v>0</v>
      </c>
      <c r="D2" s="12"/>
    </row>
    <row r="3" spans="1:4" x14ac:dyDescent="0.55000000000000004">
      <c r="A3" s="13">
        <v>15</v>
      </c>
      <c r="B3" s="13" t="s">
        <v>589</v>
      </c>
      <c r="C3" s="11">
        <v>0</v>
      </c>
      <c r="D3" s="14"/>
    </row>
    <row r="4" spans="1:4" x14ac:dyDescent="0.55000000000000004">
      <c r="A4" s="13" t="s">
        <v>590</v>
      </c>
      <c r="B4" s="13" t="s">
        <v>589</v>
      </c>
      <c r="C4" s="11">
        <v>5</v>
      </c>
      <c r="D4" s="15" t="s">
        <v>591</v>
      </c>
    </row>
    <row r="5" spans="1:4" x14ac:dyDescent="0.55000000000000004">
      <c r="A5" s="13">
        <v>30</v>
      </c>
      <c r="B5" s="13" t="s">
        <v>589</v>
      </c>
      <c r="C5" s="11">
        <v>125</v>
      </c>
      <c r="D5" s="15" t="s">
        <v>592</v>
      </c>
    </row>
    <row r="6" spans="1:4" x14ac:dyDescent="0.55000000000000004">
      <c r="A6" s="13">
        <v>45</v>
      </c>
      <c r="B6" s="13" t="s">
        <v>589</v>
      </c>
      <c r="C6" s="11">
        <v>250</v>
      </c>
      <c r="D6" s="15" t="s">
        <v>593</v>
      </c>
    </row>
    <row r="7" spans="1:4" x14ac:dyDescent="0.55000000000000004">
      <c r="A7" s="13">
        <v>60</v>
      </c>
      <c r="B7" s="13" t="s">
        <v>589</v>
      </c>
      <c r="C7" s="11">
        <v>375</v>
      </c>
      <c r="D7" s="15" t="s">
        <v>594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CA687-514D-4CD1-B186-D31E5DBD6A19}">
  <dimension ref="A1:I128"/>
  <sheetViews>
    <sheetView zoomScale="86" zoomScaleNormal="86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J2" sqref="J2"/>
    </sheetView>
  </sheetViews>
  <sheetFormatPr defaultRowHeight="14.5" x14ac:dyDescent="0.35"/>
  <cols>
    <col min="1" max="1" width="3.54296875" style="18" customWidth="1"/>
    <col min="2" max="2" width="20" style="18" bestFit="1" customWidth="1"/>
    <col min="3" max="3" width="11.1796875" style="18" bestFit="1" customWidth="1"/>
    <col min="4" max="4" width="6.6328125" style="18" customWidth="1"/>
    <col min="5" max="5" width="14.81640625" style="18" bestFit="1" customWidth="1"/>
    <col min="6" max="6" width="15.54296875" style="18" bestFit="1" customWidth="1"/>
    <col min="7" max="7" width="5.36328125" style="18" customWidth="1"/>
    <col min="8" max="8" width="21.36328125" style="18" customWidth="1"/>
    <col min="9" max="9" width="6.36328125" style="18" bestFit="1" customWidth="1"/>
    <col min="10" max="16384" width="8.7265625" style="18"/>
  </cols>
  <sheetData>
    <row r="1" spans="1:9" ht="84" customHeight="1" x14ac:dyDescent="0.35"/>
    <row r="2" spans="1:9" ht="31" x14ac:dyDescent="0.7">
      <c r="B2" s="54" t="s">
        <v>645</v>
      </c>
      <c r="C2" s="54"/>
      <c r="D2" s="54"/>
      <c r="E2" s="54"/>
      <c r="F2" s="54"/>
      <c r="G2" s="54"/>
      <c r="H2" s="54"/>
      <c r="I2" s="54"/>
    </row>
    <row r="3" spans="1:9" ht="30" customHeight="1" x14ac:dyDescent="1.05">
      <c r="A3" s="20"/>
      <c r="B3" s="57"/>
      <c r="C3" s="57"/>
      <c r="D3" s="57"/>
      <c r="E3" s="57"/>
      <c r="F3" s="56"/>
      <c r="G3" s="56"/>
      <c r="H3" s="56"/>
      <c r="I3" s="56"/>
    </row>
    <row r="4" spans="1:9" ht="32" customHeight="1" x14ac:dyDescent="1.05">
      <c r="A4" s="20"/>
      <c r="B4" s="20"/>
      <c r="C4" s="20"/>
      <c r="D4" s="20"/>
      <c r="E4" s="20"/>
      <c r="F4" s="20"/>
      <c r="G4" s="20"/>
      <c r="H4" s="20"/>
      <c r="I4" s="20"/>
    </row>
    <row r="5" spans="1:9" ht="24" customHeight="1" x14ac:dyDescent="0.35">
      <c r="B5" s="55" t="s">
        <v>657</v>
      </c>
      <c r="C5" s="55"/>
      <c r="D5" s="21"/>
      <c r="E5" s="55" t="s">
        <v>691</v>
      </c>
      <c r="F5" s="55"/>
      <c r="G5" s="21"/>
      <c r="H5" s="55" t="s">
        <v>692</v>
      </c>
      <c r="I5" s="55"/>
    </row>
    <row r="6" spans="1:9" x14ac:dyDescent="0.35">
      <c r="B6" s="49" t="s">
        <v>219</v>
      </c>
      <c r="C6" s="49" t="s">
        <v>510</v>
      </c>
      <c r="E6" s="50" t="s">
        <v>502</v>
      </c>
      <c r="F6" s="50" t="s">
        <v>690</v>
      </c>
      <c r="H6" s="50" t="s">
        <v>644</v>
      </c>
      <c r="I6" s="50" t="s">
        <v>693</v>
      </c>
    </row>
    <row r="7" spans="1:9" x14ac:dyDescent="0.35">
      <c r="B7" s="17" t="s">
        <v>289</v>
      </c>
      <c r="C7" s="16">
        <v>49</v>
      </c>
      <c r="E7" s="17" t="s">
        <v>98</v>
      </c>
      <c r="F7" s="53">
        <v>18</v>
      </c>
      <c r="H7" s="17">
        <v>2026</v>
      </c>
      <c r="I7" s="53">
        <v>7.71875</v>
      </c>
    </row>
    <row r="8" spans="1:9" x14ac:dyDescent="0.35">
      <c r="B8" s="17" t="s">
        <v>255</v>
      </c>
      <c r="C8" s="16">
        <v>43</v>
      </c>
      <c r="E8" s="17" t="s">
        <v>14</v>
      </c>
      <c r="F8" s="53">
        <v>12.380952380952381</v>
      </c>
      <c r="H8" s="17">
        <v>2027</v>
      </c>
      <c r="I8" s="53">
        <v>8.8571428571428577</v>
      </c>
    </row>
    <row r="9" spans="1:9" x14ac:dyDescent="0.35">
      <c r="B9" s="17" t="s">
        <v>528</v>
      </c>
      <c r="C9" s="16">
        <v>42</v>
      </c>
      <c r="E9" s="17" t="s">
        <v>24</v>
      </c>
      <c r="F9" s="53">
        <v>8.4375</v>
      </c>
      <c r="H9" s="17">
        <v>2028</v>
      </c>
      <c r="I9" s="53">
        <v>10.923076923076923</v>
      </c>
    </row>
    <row r="10" spans="1:9" x14ac:dyDescent="0.35">
      <c r="B10" s="17" t="s">
        <v>257</v>
      </c>
      <c r="C10" s="16">
        <v>34</v>
      </c>
      <c r="E10" s="17" t="s">
        <v>6</v>
      </c>
      <c r="F10" s="53">
        <v>8</v>
      </c>
      <c r="H10" s="17">
        <v>2029</v>
      </c>
      <c r="I10" s="53">
        <v>9</v>
      </c>
    </row>
    <row r="11" spans="1:9" x14ac:dyDescent="0.35">
      <c r="B11" s="17" t="s">
        <v>340</v>
      </c>
      <c r="C11" s="16">
        <v>33</v>
      </c>
      <c r="E11" s="17" t="s">
        <v>9</v>
      </c>
      <c r="F11" s="53">
        <v>7.8108108108108105</v>
      </c>
      <c r="H11" s="17">
        <v>2030</v>
      </c>
      <c r="I11" s="53">
        <v>0.4</v>
      </c>
    </row>
    <row r="12" spans="1:9" x14ac:dyDescent="0.35">
      <c r="B12" s="17" t="s">
        <v>331</v>
      </c>
      <c r="C12" s="16">
        <v>31</v>
      </c>
      <c r="E12" s="17" t="s">
        <v>108</v>
      </c>
      <c r="F12" s="53">
        <v>7.166666666666667</v>
      </c>
      <c r="H12" s="17" t="s">
        <v>215</v>
      </c>
      <c r="I12" s="53">
        <v>2.2857142857142856</v>
      </c>
    </row>
    <row r="13" spans="1:9" x14ac:dyDescent="0.35">
      <c r="B13" s="17" t="s">
        <v>372</v>
      </c>
      <c r="C13" s="16">
        <v>31</v>
      </c>
      <c r="E13" s="17" t="s">
        <v>17</v>
      </c>
      <c r="F13" s="53">
        <v>3.5714285714285716</v>
      </c>
      <c r="H13" s="51" t="s">
        <v>503</v>
      </c>
      <c r="I13" s="52">
        <v>7.9416666666666664</v>
      </c>
    </row>
    <row r="14" spans="1:9" x14ac:dyDescent="0.35">
      <c r="B14" s="17" t="s">
        <v>261</v>
      </c>
      <c r="C14" s="16">
        <v>30</v>
      </c>
      <c r="E14" s="17" t="s">
        <v>77</v>
      </c>
      <c r="F14" s="53">
        <v>2.5</v>
      </c>
    </row>
    <row r="15" spans="1:9" x14ac:dyDescent="0.35">
      <c r="B15" s="17" t="s">
        <v>491</v>
      </c>
      <c r="C15" s="16">
        <v>29</v>
      </c>
      <c r="E15" s="17" t="s">
        <v>215</v>
      </c>
      <c r="F15" s="53">
        <v>2.2857142857142856</v>
      </c>
    </row>
    <row r="16" spans="1:9" x14ac:dyDescent="0.35">
      <c r="B16" s="17" t="s">
        <v>511</v>
      </c>
      <c r="C16" s="16">
        <v>28</v>
      </c>
      <c r="E16" s="51" t="s">
        <v>503</v>
      </c>
      <c r="F16" s="52">
        <v>7.9416666666666664</v>
      </c>
    </row>
    <row r="17" spans="2:9" x14ac:dyDescent="0.35">
      <c r="B17" s="17" t="s">
        <v>272</v>
      </c>
      <c r="C17" s="16">
        <v>27</v>
      </c>
      <c r="E17"/>
      <c r="F17"/>
      <c r="I17" s="16"/>
    </row>
    <row r="18" spans="2:9" x14ac:dyDescent="0.35">
      <c r="B18" s="17" t="s">
        <v>260</v>
      </c>
      <c r="C18" s="16">
        <v>25</v>
      </c>
    </row>
    <row r="19" spans="2:9" x14ac:dyDescent="0.35">
      <c r="B19" s="17" t="s">
        <v>301</v>
      </c>
      <c r="C19" s="16">
        <v>24</v>
      </c>
    </row>
    <row r="20" spans="2:9" x14ac:dyDescent="0.35">
      <c r="B20" s="17" t="s">
        <v>253</v>
      </c>
      <c r="C20" s="16">
        <v>22</v>
      </c>
    </row>
    <row r="21" spans="2:9" x14ac:dyDescent="0.35">
      <c r="B21" s="17" t="s">
        <v>273</v>
      </c>
      <c r="C21" s="16">
        <v>20</v>
      </c>
    </row>
    <row r="22" spans="2:9" x14ac:dyDescent="0.35">
      <c r="B22" s="17" t="s">
        <v>251</v>
      </c>
      <c r="C22" s="16">
        <v>20</v>
      </c>
    </row>
    <row r="23" spans="2:9" x14ac:dyDescent="0.35">
      <c r="B23" s="17" t="s">
        <v>243</v>
      </c>
      <c r="C23" s="16">
        <v>19</v>
      </c>
    </row>
    <row r="24" spans="2:9" x14ac:dyDescent="0.35">
      <c r="B24" s="17" t="s">
        <v>567</v>
      </c>
      <c r="C24" s="16">
        <v>19</v>
      </c>
    </row>
    <row r="25" spans="2:9" x14ac:dyDescent="0.35">
      <c r="B25" s="17" t="s">
        <v>247</v>
      </c>
      <c r="C25" s="16">
        <v>18</v>
      </c>
    </row>
    <row r="26" spans="2:9" x14ac:dyDescent="0.35">
      <c r="B26" s="17" t="s">
        <v>254</v>
      </c>
      <c r="C26" s="16">
        <v>18</v>
      </c>
    </row>
    <row r="27" spans="2:9" x14ac:dyDescent="0.35">
      <c r="B27" s="51" t="s">
        <v>503</v>
      </c>
      <c r="C27" s="50">
        <v>562</v>
      </c>
    </row>
    <row r="28" spans="2:9" x14ac:dyDescent="0.35">
      <c r="B28" s="19"/>
      <c r="C28" s="19"/>
    </row>
    <row r="29" spans="2:9" x14ac:dyDescent="0.35">
      <c r="B29" s="19"/>
      <c r="C29" s="19"/>
    </row>
    <row r="30" spans="2:9" x14ac:dyDescent="0.35">
      <c r="B30" s="19"/>
      <c r="C30" s="19"/>
    </row>
    <row r="31" spans="2:9" x14ac:dyDescent="0.35">
      <c r="B31" s="19"/>
      <c r="C31" s="19"/>
    </row>
    <row r="32" spans="2:9" x14ac:dyDescent="0.35">
      <c r="B32" s="19"/>
      <c r="C32" s="19"/>
    </row>
    <row r="33" spans="2:3" x14ac:dyDescent="0.35">
      <c r="B33" s="19"/>
      <c r="C33" s="19"/>
    </row>
    <row r="34" spans="2:3" x14ac:dyDescent="0.35">
      <c r="B34" s="19"/>
      <c r="C34" s="19"/>
    </row>
    <row r="35" spans="2:3" x14ac:dyDescent="0.35">
      <c r="B35" s="19"/>
      <c r="C35" s="19"/>
    </row>
    <row r="36" spans="2:3" x14ac:dyDescent="0.35">
      <c r="B36" s="19"/>
      <c r="C36" s="19"/>
    </row>
    <row r="37" spans="2:3" x14ac:dyDescent="0.35">
      <c r="B37" s="19"/>
      <c r="C37" s="19"/>
    </row>
    <row r="38" spans="2:3" x14ac:dyDescent="0.35">
      <c r="B38" s="19"/>
      <c r="C38" s="19"/>
    </row>
    <row r="39" spans="2:3" x14ac:dyDescent="0.35">
      <c r="B39" s="19"/>
      <c r="C39" s="19"/>
    </row>
    <row r="40" spans="2:3" x14ac:dyDescent="0.35">
      <c r="B40" s="19"/>
      <c r="C40" s="19"/>
    </row>
    <row r="41" spans="2:3" x14ac:dyDescent="0.35">
      <c r="B41" s="19"/>
      <c r="C41" s="19"/>
    </row>
    <row r="42" spans="2:3" x14ac:dyDescent="0.35">
      <c r="B42" s="19"/>
      <c r="C42" s="19"/>
    </row>
    <row r="43" spans="2:3" x14ac:dyDescent="0.35">
      <c r="B43" s="19"/>
      <c r="C43" s="19"/>
    </row>
    <row r="44" spans="2:3" x14ac:dyDescent="0.35">
      <c r="B44" s="19"/>
      <c r="C44" s="19"/>
    </row>
    <row r="45" spans="2:3" x14ac:dyDescent="0.35">
      <c r="B45" s="19"/>
      <c r="C45" s="19"/>
    </row>
    <row r="46" spans="2:3" x14ac:dyDescent="0.35">
      <c r="B46" s="19"/>
      <c r="C46" s="19"/>
    </row>
    <row r="47" spans="2:3" x14ac:dyDescent="0.35">
      <c r="B47" s="19"/>
      <c r="C47" s="19"/>
    </row>
    <row r="48" spans="2:3" x14ac:dyDescent="0.35">
      <c r="B48" s="19"/>
      <c r="C48" s="19"/>
    </row>
    <row r="49" spans="2:3" x14ac:dyDescent="0.35">
      <c r="B49" s="19"/>
      <c r="C49" s="19"/>
    </row>
    <row r="50" spans="2:3" x14ac:dyDescent="0.35">
      <c r="B50" s="19"/>
      <c r="C50" s="19"/>
    </row>
    <row r="51" spans="2:3" x14ac:dyDescent="0.35">
      <c r="B51" s="19"/>
      <c r="C51" s="19"/>
    </row>
    <row r="52" spans="2:3" x14ac:dyDescent="0.35">
      <c r="B52" s="19"/>
      <c r="C52" s="19"/>
    </row>
    <row r="53" spans="2:3" x14ac:dyDescent="0.35">
      <c r="B53" s="19"/>
      <c r="C53" s="19"/>
    </row>
    <row r="54" spans="2:3" x14ac:dyDescent="0.35">
      <c r="B54" s="19"/>
      <c r="C54" s="19"/>
    </row>
    <row r="55" spans="2:3" x14ac:dyDescent="0.35">
      <c r="B55" s="19"/>
      <c r="C55" s="19"/>
    </row>
    <row r="56" spans="2:3" x14ac:dyDescent="0.35">
      <c r="B56" s="19"/>
      <c r="C56" s="19"/>
    </row>
    <row r="57" spans="2:3" x14ac:dyDescent="0.35">
      <c r="B57" s="19"/>
      <c r="C57" s="19"/>
    </row>
    <row r="58" spans="2:3" x14ac:dyDescent="0.35">
      <c r="B58" s="19"/>
      <c r="C58" s="19"/>
    </row>
    <row r="59" spans="2:3" x14ac:dyDescent="0.35">
      <c r="B59" s="19"/>
      <c r="C59" s="19"/>
    </row>
    <row r="60" spans="2:3" x14ac:dyDescent="0.35">
      <c r="B60" s="19"/>
      <c r="C60" s="19"/>
    </row>
    <row r="61" spans="2:3" x14ac:dyDescent="0.35">
      <c r="B61" s="19"/>
      <c r="C61" s="19"/>
    </row>
    <row r="62" spans="2:3" x14ac:dyDescent="0.35">
      <c r="B62" s="19"/>
      <c r="C62" s="19"/>
    </row>
    <row r="63" spans="2:3" x14ac:dyDescent="0.35">
      <c r="B63" s="19"/>
      <c r="C63" s="19"/>
    </row>
    <row r="64" spans="2:3" x14ac:dyDescent="0.35">
      <c r="B64" s="19"/>
      <c r="C64" s="19"/>
    </row>
    <row r="65" spans="2:3" x14ac:dyDescent="0.35">
      <c r="B65" s="19"/>
      <c r="C65" s="19"/>
    </row>
    <row r="66" spans="2:3" x14ac:dyDescent="0.35">
      <c r="B66" s="19"/>
      <c r="C66" s="19"/>
    </row>
    <row r="67" spans="2:3" x14ac:dyDescent="0.35">
      <c r="B67" s="19"/>
      <c r="C67" s="19"/>
    </row>
    <row r="68" spans="2:3" x14ac:dyDescent="0.35">
      <c r="B68" s="19"/>
      <c r="C68" s="19"/>
    </row>
    <row r="69" spans="2:3" x14ac:dyDescent="0.35">
      <c r="B69" s="19"/>
      <c r="C69" s="19"/>
    </row>
    <row r="70" spans="2:3" x14ac:dyDescent="0.35">
      <c r="B70" s="19"/>
      <c r="C70" s="19"/>
    </row>
    <row r="71" spans="2:3" x14ac:dyDescent="0.35">
      <c r="B71" s="19"/>
      <c r="C71" s="19"/>
    </row>
    <row r="72" spans="2:3" x14ac:dyDescent="0.35">
      <c r="B72" s="19"/>
      <c r="C72" s="19"/>
    </row>
    <row r="73" spans="2:3" x14ac:dyDescent="0.35">
      <c r="B73" s="19"/>
      <c r="C73" s="19"/>
    </row>
    <row r="74" spans="2:3" x14ac:dyDescent="0.35">
      <c r="B74" s="19"/>
      <c r="C74" s="19"/>
    </row>
    <row r="75" spans="2:3" x14ac:dyDescent="0.35">
      <c r="B75" s="19"/>
      <c r="C75" s="19"/>
    </row>
    <row r="76" spans="2:3" x14ac:dyDescent="0.35">
      <c r="B76" s="19"/>
      <c r="C76" s="19"/>
    </row>
    <row r="77" spans="2:3" x14ac:dyDescent="0.35">
      <c r="B77" s="19"/>
      <c r="C77" s="19"/>
    </row>
    <row r="78" spans="2:3" x14ac:dyDescent="0.35">
      <c r="B78" s="19"/>
      <c r="C78" s="19"/>
    </row>
    <row r="79" spans="2:3" x14ac:dyDescent="0.35">
      <c r="B79" s="19"/>
      <c r="C79" s="19"/>
    </row>
    <row r="80" spans="2:3" x14ac:dyDescent="0.35">
      <c r="B80" s="19"/>
      <c r="C80" s="19"/>
    </row>
    <row r="81" spans="2:3" x14ac:dyDescent="0.35">
      <c r="B81" s="19"/>
      <c r="C81" s="19"/>
    </row>
    <row r="82" spans="2:3" x14ac:dyDescent="0.35">
      <c r="B82" s="19"/>
      <c r="C82" s="19"/>
    </row>
    <row r="83" spans="2:3" x14ac:dyDescent="0.35">
      <c r="B83" s="19"/>
      <c r="C83" s="19"/>
    </row>
    <row r="84" spans="2:3" x14ac:dyDescent="0.35">
      <c r="B84" s="19"/>
      <c r="C84" s="19"/>
    </row>
    <row r="85" spans="2:3" x14ac:dyDescent="0.35">
      <c r="B85" s="19"/>
      <c r="C85" s="19"/>
    </row>
    <row r="86" spans="2:3" x14ac:dyDescent="0.35">
      <c r="B86" s="19"/>
      <c r="C86" s="19"/>
    </row>
    <row r="87" spans="2:3" x14ac:dyDescent="0.35">
      <c r="B87" s="19"/>
      <c r="C87" s="19"/>
    </row>
    <row r="88" spans="2:3" x14ac:dyDescent="0.35">
      <c r="B88" s="19"/>
      <c r="C88" s="19"/>
    </row>
    <row r="89" spans="2:3" x14ac:dyDescent="0.35">
      <c r="B89" s="19"/>
      <c r="C89" s="19"/>
    </row>
    <row r="90" spans="2:3" x14ac:dyDescent="0.35">
      <c r="B90" s="19"/>
      <c r="C90" s="19"/>
    </row>
    <row r="91" spans="2:3" x14ac:dyDescent="0.35">
      <c r="B91" s="19"/>
      <c r="C91" s="19"/>
    </row>
    <row r="92" spans="2:3" x14ac:dyDescent="0.35">
      <c r="B92" s="19"/>
      <c r="C92" s="19"/>
    </row>
    <row r="93" spans="2:3" x14ac:dyDescent="0.35">
      <c r="B93" s="19"/>
      <c r="C93" s="19"/>
    </row>
    <row r="94" spans="2:3" x14ac:dyDescent="0.35">
      <c r="B94" s="19"/>
      <c r="C94" s="19"/>
    </row>
    <row r="95" spans="2:3" x14ac:dyDescent="0.35">
      <c r="B95" s="19"/>
      <c r="C95" s="19"/>
    </row>
    <row r="96" spans="2:3" x14ac:dyDescent="0.35">
      <c r="B96" s="19"/>
      <c r="C96" s="19"/>
    </row>
    <row r="97" spans="2:3" x14ac:dyDescent="0.35">
      <c r="B97" s="19"/>
      <c r="C97" s="19"/>
    </row>
    <row r="98" spans="2:3" x14ac:dyDescent="0.35">
      <c r="B98" s="19"/>
      <c r="C98" s="19"/>
    </row>
    <row r="99" spans="2:3" x14ac:dyDescent="0.35">
      <c r="B99" s="19"/>
      <c r="C99" s="19"/>
    </row>
    <row r="100" spans="2:3" x14ac:dyDescent="0.35">
      <c r="B100" s="19"/>
      <c r="C100" s="19"/>
    </row>
    <row r="101" spans="2:3" x14ac:dyDescent="0.35">
      <c r="B101" s="19"/>
      <c r="C101" s="19"/>
    </row>
    <row r="102" spans="2:3" x14ac:dyDescent="0.35">
      <c r="B102" s="19"/>
      <c r="C102" s="19"/>
    </row>
    <row r="103" spans="2:3" x14ac:dyDescent="0.35">
      <c r="B103" s="19"/>
      <c r="C103" s="19"/>
    </row>
    <row r="104" spans="2:3" x14ac:dyDescent="0.35">
      <c r="B104" s="19"/>
      <c r="C104" s="19"/>
    </row>
    <row r="105" spans="2:3" x14ac:dyDescent="0.35">
      <c r="B105" s="19"/>
      <c r="C105" s="19"/>
    </row>
    <row r="106" spans="2:3" x14ac:dyDescent="0.35">
      <c r="B106" s="19"/>
      <c r="C106" s="19"/>
    </row>
    <row r="107" spans="2:3" x14ac:dyDescent="0.35">
      <c r="B107" s="19"/>
      <c r="C107" s="19"/>
    </row>
    <row r="108" spans="2:3" x14ac:dyDescent="0.35">
      <c r="B108" s="19"/>
      <c r="C108" s="19"/>
    </row>
    <row r="109" spans="2:3" x14ac:dyDescent="0.35">
      <c r="B109" s="19"/>
      <c r="C109" s="19"/>
    </row>
    <row r="110" spans="2:3" x14ac:dyDescent="0.35">
      <c r="B110" s="19"/>
      <c r="C110" s="19"/>
    </row>
    <row r="111" spans="2:3" x14ac:dyDescent="0.35">
      <c r="B111" s="19"/>
      <c r="C111" s="19"/>
    </row>
    <row r="112" spans="2:3" x14ac:dyDescent="0.35">
      <c r="B112" s="19"/>
      <c r="C112" s="19"/>
    </row>
    <row r="113" spans="2:3" x14ac:dyDescent="0.35">
      <c r="B113" s="19"/>
      <c r="C113" s="19"/>
    </row>
    <row r="114" spans="2:3" x14ac:dyDescent="0.35">
      <c r="B114" s="19"/>
      <c r="C114" s="19"/>
    </row>
    <row r="115" spans="2:3" x14ac:dyDescent="0.35">
      <c r="B115" s="19"/>
      <c r="C115" s="19"/>
    </row>
    <row r="116" spans="2:3" x14ac:dyDescent="0.35">
      <c r="B116" s="19"/>
      <c r="C116" s="19"/>
    </row>
    <row r="117" spans="2:3" x14ac:dyDescent="0.35">
      <c r="B117" s="19"/>
      <c r="C117" s="19"/>
    </row>
    <row r="118" spans="2:3" x14ac:dyDescent="0.35">
      <c r="B118" s="19"/>
      <c r="C118" s="19"/>
    </row>
    <row r="119" spans="2:3" x14ac:dyDescent="0.35">
      <c r="B119" s="19"/>
      <c r="C119" s="19"/>
    </row>
    <row r="120" spans="2:3" x14ac:dyDescent="0.35">
      <c r="B120" s="19"/>
      <c r="C120" s="19"/>
    </row>
    <row r="121" spans="2:3" x14ac:dyDescent="0.35">
      <c r="B121" s="19"/>
      <c r="C121" s="19"/>
    </row>
    <row r="122" spans="2:3" x14ac:dyDescent="0.35">
      <c r="B122" s="19"/>
      <c r="C122" s="19"/>
    </row>
    <row r="123" spans="2:3" x14ac:dyDescent="0.35">
      <c r="B123" s="19"/>
      <c r="C123" s="19"/>
    </row>
    <row r="124" spans="2:3" x14ac:dyDescent="0.35">
      <c r="B124" s="19"/>
      <c r="C124" s="19"/>
    </row>
    <row r="125" spans="2:3" x14ac:dyDescent="0.35">
      <c r="B125" s="19"/>
      <c r="C125" s="19"/>
    </row>
    <row r="126" spans="2:3" x14ac:dyDescent="0.35">
      <c r="B126" s="19"/>
      <c r="C126" s="19"/>
    </row>
    <row r="127" spans="2:3" x14ac:dyDescent="0.35">
      <c r="B127" s="19"/>
      <c r="C127" s="19"/>
    </row>
    <row r="128" spans="2:3" x14ac:dyDescent="0.35">
      <c r="B128" s="19"/>
      <c r="C128" s="19"/>
    </row>
  </sheetData>
  <mergeCells count="6">
    <mergeCell ref="B2:I2"/>
    <mergeCell ref="B5:C5"/>
    <mergeCell ref="E5:F5"/>
    <mergeCell ref="H5:I5"/>
    <mergeCell ref="F3:I3"/>
    <mergeCell ref="B3:E3"/>
  </mergeCells>
  <pageMargins left="0.7" right="0.7" top="0.75" bottom="0.75" header="0.3" footer="0.3"/>
  <pageSetup scale="89" orientation="landscape" r:id="rId4"/>
  <rowBreaks count="1" manualBreakCount="1">
    <brk id="28" max="16383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781C4-E49F-4C8B-A037-9D637DD40969}">
  <dimension ref="A1:N234"/>
  <sheetViews>
    <sheetView tabSelected="1" zoomScale="98" workbookViewId="0">
      <pane xSplit="3" ySplit="2" topLeftCell="D3" activePane="bottomRight" state="frozen"/>
      <selection pane="topRight" activeCell="C1" sqref="C1"/>
      <selection pane="bottomLeft" activeCell="A2" sqref="A2"/>
      <selection pane="bottomRight" activeCell="A115" sqref="A115"/>
    </sheetView>
  </sheetViews>
  <sheetFormatPr defaultRowHeight="14.5" x14ac:dyDescent="0.35"/>
  <cols>
    <col min="1" max="1" width="8.453125" style="16" bestFit="1" customWidth="1"/>
    <col min="2" max="2" width="17.90625" style="16" bestFit="1" customWidth="1"/>
    <col min="3" max="3" width="15.54296875" style="16" bestFit="1" customWidth="1"/>
    <col min="4" max="4" width="24.90625" style="16" hidden="1" customWidth="1"/>
    <col min="5" max="5" width="25.54296875" style="16" hidden="1" customWidth="1"/>
    <col min="6" max="6" width="13.6328125" style="16" hidden="1" customWidth="1"/>
    <col min="7" max="7" width="12.36328125" style="29" hidden="1" customWidth="1"/>
    <col min="8" max="8" width="13.1796875" style="16" bestFit="1" customWidth="1"/>
    <col min="9" max="9" width="13.1796875" style="16" customWidth="1"/>
    <col min="10" max="10" width="9" style="16" bestFit="1" customWidth="1"/>
    <col min="11" max="11" width="14.36328125" style="16" bestFit="1" customWidth="1"/>
    <col min="12" max="12" width="15.08984375" style="16" bestFit="1" customWidth="1"/>
    <col min="13" max="13" width="15.36328125" style="16" bestFit="1" customWidth="1"/>
    <col min="14" max="14" width="16.6328125" style="28" bestFit="1" customWidth="1"/>
    <col min="15" max="16384" width="8.7265625" style="16"/>
  </cols>
  <sheetData>
    <row r="1" spans="1:14" x14ac:dyDescent="0.35">
      <c r="L1" s="46">
        <f>SUM(L3:L122)</f>
        <v>686</v>
      </c>
    </row>
    <row r="2" spans="1:14" s="26" customFormat="1" ht="43.5" x14ac:dyDescent="0.35">
      <c r="A2" s="22" t="s">
        <v>220</v>
      </c>
      <c r="B2" s="22" t="s">
        <v>0</v>
      </c>
      <c r="C2" s="22" t="s">
        <v>1</v>
      </c>
      <c r="D2" s="22" t="s">
        <v>556</v>
      </c>
      <c r="E2" s="22" t="s">
        <v>2</v>
      </c>
      <c r="F2" s="23" t="s">
        <v>3</v>
      </c>
      <c r="G2" s="24" t="s">
        <v>509</v>
      </c>
      <c r="H2" s="23" t="s">
        <v>679</v>
      </c>
      <c r="I2" s="23" t="s">
        <v>681</v>
      </c>
      <c r="J2" s="23" t="s">
        <v>680</v>
      </c>
      <c r="K2" s="23" t="s">
        <v>678</v>
      </c>
      <c r="L2" s="23" t="s">
        <v>677</v>
      </c>
      <c r="M2" s="23" t="s">
        <v>618</v>
      </c>
      <c r="N2" s="25" t="s">
        <v>625</v>
      </c>
    </row>
    <row r="3" spans="1:14" x14ac:dyDescent="0.35">
      <c r="A3" s="16">
        <v>2026</v>
      </c>
      <c r="B3" s="16" t="s">
        <v>12</v>
      </c>
      <c r="C3" s="16" t="s">
        <v>13</v>
      </c>
      <c r="D3" s="16" t="s">
        <v>557</v>
      </c>
      <c r="E3" s="16" t="s">
        <v>14</v>
      </c>
      <c r="G3" s="16"/>
      <c r="H3" s="16" t="s">
        <v>651</v>
      </c>
      <c r="I3" s="16">
        <v>0</v>
      </c>
      <c r="J3" s="16">
        <f>IFERROR(VLOOKUP(D:D,'Sales Summary'!A:B,2,FALSE),0)</f>
        <v>0</v>
      </c>
      <c r="K3" s="16">
        <f>IFERROR(VLOOKUP(D:D,Sheet1!A:B,2,FALSE),0)</f>
        <v>0</v>
      </c>
      <c r="L3" s="16">
        <f t="shared" ref="L3:L66" si="0">IFERROR((H3-K3-I3),0)</f>
        <v>0</v>
      </c>
      <c r="M3" s="27" t="str">
        <f t="shared" ref="M3:M34" si="1">IF(J3&gt;14,"waived","$300")</f>
        <v>$300</v>
      </c>
      <c r="N3" s="28">
        <f t="shared" ref="N3:N34" si="2">(IF(J3&gt;15,( J3-15)*5,0)) +(IF(J3&lt;=29,0,IF(J3&lt;=44,50,IF(J3&lt;=59,100,IF(J3&lt;=74,150,IF(J3&lt;=89,200,"0"))))))</f>
        <v>0</v>
      </c>
    </row>
    <row r="4" spans="1:14" x14ac:dyDescent="0.35">
      <c r="A4" s="16">
        <v>2026</v>
      </c>
      <c r="B4" s="16" t="s">
        <v>25</v>
      </c>
      <c r="C4" s="16" t="s">
        <v>26</v>
      </c>
      <c r="D4" s="16" t="s">
        <v>559</v>
      </c>
      <c r="E4" s="16" t="s">
        <v>24</v>
      </c>
      <c r="G4" s="16"/>
      <c r="H4" s="16" t="s">
        <v>651</v>
      </c>
      <c r="I4" s="16">
        <v>0</v>
      </c>
      <c r="J4" s="16">
        <f>IFERROR(VLOOKUP(D:D,'Sales Summary'!A:B,2,FALSE),0)</f>
        <v>0</v>
      </c>
      <c r="K4" s="16">
        <f>IFERROR(VLOOKUP(D:D,Sheet1!A:B,2,FALSE),0)</f>
        <v>0</v>
      </c>
      <c r="L4" s="16">
        <f t="shared" si="0"/>
        <v>0</v>
      </c>
      <c r="M4" s="27" t="str">
        <f t="shared" si="1"/>
        <v>$300</v>
      </c>
      <c r="N4" s="28">
        <f t="shared" si="2"/>
        <v>0</v>
      </c>
    </row>
    <row r="5" spans="1:14" x14ac:dyDescent="0.35">
      <c r="A5" s="16">
        <v>2026</v>
      </c>
      <c r="B5" s="16" t="s">
        <v>27</v>
      </c>
      <c r="C5" s="16" t="s">
        <v>28</v>
      </c>
      <c r="D5" s="16" t="s">
        <v>260</v>
      </c>
      <c r="E5" s="16" t="s">
        <v>14</v>
      </c>
      <c r="F5" s="16" t="s">
        <v>7</v>
      </c>
      <c r="G5" s="29" t="s">
        <v>29</v>
      </c>
      <c r="H5" s="16">
        <v>30</v>
      </c>
      <c r="I5" s="16">
        <v>0</v>
      </c>
      <c r="J5" s="16">
        <f>IFERROR(VLOOKUP(D:D,'Sales Summary'!A:B,2,FALSE),0)</f>
        <v>25</v>
      </c>
      <c r="K5" s="16">
        <f>IFERROR(VLOOKUP(D:D,Sheet1!A:B,2,FALSE),0)</f>
        <v>25</v>
      </c>
      <c r="L5" s="16">
        <f t="shared" si="0"/>
        <v>5</v>
      </c>
      <c r="M5" s="47" t="str">
        <f t="shared" si="1"/>
        <v>waived</v>
      </c>
      <c r="N5" s="28">
        <f t="shared" si="2"/>
        <v>50</v>
      </c>
    </row>
    <row r="6" spans="1:14" x14ac:dyDescent="0.35">
      <c r="A6" s="16">
        <v>2026</v>
      </c>
      <c r="B6" s="16" t="s">
        <v>30</v>
      </c>
      <c r="C6" s="16" t="s">
        <v>31</v>
      </c>
      <c r="D6" s="16" t="s">
        <v>560</v>
      </c>
      <c r="E6" s="16" t="s">
        <v>6</v>
      </c>
      <c r="G6" s="16"/>
      <c r="H6" s="16" t="s">
        <v>651</v>
      </c>
      <c r="I6" s="16">
        <v>0</v>
      </c>
      <c r="J6" s="16">
        <f>IFERROR(VLOOKUP(D:D,'Sales Summary'!A:B,2,FALSE),0)</f>
        <v>0</v>
      </c>
      <c r="K6" s="16">
        <f>IFERROR(VLOOKUP(D:D,Sheet1!A:B,2,FALSE),0)</f>
        <v>0</v>
      </c>
      <c r="L6" s="16">
        <f t="shared" si="0"/>
        <v>0</v>
      </c>
      <c r="M6" s="27" t="str">
        <f t="shared" si="1"/>
        <v>$300</v>
      </c>
      <c r="N6" s="28">
        <f t="shared" si="2"/>
        <v>0</v>
      </c>
    </row>
    <row r="7" spans="1:14" x14ac:dyDescent="0.35">
      <c r="A7" s="16">
        <v>2026</v>
      </c>
      <c r="B7" s="16" t="s">
        <v>36</v>
      </c>
      <c r="C7" s="16" t="s">
        <v>37</v>
      </c>
      <c r="D7" s="16" t="s">
        <v>340</v>
      </c>
      <c r="E7" s="16" t="s">
        <v>6</v>
      </c>
      <c r="F7" s="16" t="s">
        <v>38</v>
      </c>
      <c r="G7" s="30">
        <v>82109</v>
      </c>
      <c r="H7" s="16">
        <v>30</v>
      </c>
      <c r="I7" s="16">
        <v>0</v>
      </c>
      <c r="J7" s="16">
        <f>IFERROR(VLOOKUP(D:D,'Sales Summary'!A:B,2,FALSE),0)</f>
        <v>33</v>
      </c>
      <c r="K7" s="16">
        <f>IFERROR(VLOOKUP(D:D,Sheet1!A:B,2,FALSE),0)</f>
        <v>33</v>
      </c>
      <c r="L7" s="16">
        <f t="shared" si="0"/>
        <v>-3</v>
      </c>
      <c r="M7" s="47" t="str">
        <f t="shared" si="1"/>
        <v>waived</v>
      </c>
      <c r="N7" s="28">
        <f t="shared" si="2"/>
        <v>140</v>
      </c>
    </row>
    <row r="8" spans="1:14" x14ac:dyDescent="0.35">
      <c r="A8" s="16">
        <v>2026</v>
      </c>
      <c r="B8" s="16" t="s">
        <v>39</v>
      </c>
      <c r="C8" s="16" t="s">
        <v>41</v>
      </c>
      <c r="D8" s="16" t="s">
        <v>424</v>
      </c>
      <c r="E8" s="16" t="s">
        <v>6</v>
      </c>
      <c r="F8" s="16" t="s">
        <v>7</v>
      </c>
      <c r="G8" s="16">
        <v>18</v>
      </c>
      <c r="H8" s="16">
        <v>15</v>
      </c>
      <c r="I8" s="16">
        <v>0</v>
      </c>
      <c r="J8" s="16">
        <f>IFERROR(VLOOKUP(D:D,'Sales Summary'!A:B,2,FALSE),0)</f>
        <v>10</v>
      </c>
      <c r="K8" s="16">
        <f>IFERROR(VLOOKUP(D:D,Sheet1!A:B,2,FALSE),0)</f>
        <v>10</v>
      </c>
      <c r="L8" s="16">
        <f t="shared" si="0"/>
        <v>5</v>
      </c>
      <c r="M8" s="27" t="str">
        <f t="shared" si="1"/>
        <v>$300</v>
      </c>
      <c r="N8" s="28">
        <f t="shared" si="2"/>
        <v>0</v>
      </c>
    </row>
    <row r="9" spans="1:14" x14ac:dyDescent="0.35">
      <c r="A9" s="16">
        <v>2026</v>
      </c>
      <c r="B9" s="16" t="s">
        <v>48</v>
      </c>
      <c r="C9" s="16" t="s">
        <v>49</v>
      </c>
      <c r="D9" s="16" t="s">
        <v>241</v>
      </c>
      <c r="E9" s="16" t="s">
        <v>14</v>
      </c>
      <c r="F9" s="16" t="s">
        <v>7</v>
      </c>
      <c r="G9" s="30">
        <v>13110</v>
      </c>
      <c r="H9" s="16">
        <v>30</v>
      </c>
      <c r="I9" s="16">
        <v>0</v>
      </c>
      <c r="J9" s="16">
        <f>IFERROR(VLOOKUP(D:D,'Sales Summary'!A:B,2,FALSE),0)</f>
        <v>15</v>
      </c>
      <c r="K9" s="16">
        <f>IFERROR(VLOOKUP(D:D,Sheet1!A:B,2,FALSE),0)</f>
        <v>15</v>
      </c>
      <c r="L9" s="16">
        <f t="shared" si="0"/>
        <v>15</v>
      </c>
      <c r="M9" s="47" t="str">
        <f t="shared" si="1"/>
        <v>waived</v>
      </c>
      <c r="N9" s="28">
        <f t="shared" si="2"/>
        <v>0</v>
      </c>
    </row>
    <row r="10" spans="1:14" x14ac:dyDescent="0.35">
      <c r="A10" s="16">
        <v>2026</v>
      </c>
      <c r="B10" s="16" t="s">
        <v>50</v>
      </c>
      <c r="C10" s="16" t="s">
        <v>51</v>
      </c>
      <c r="D10" s="16" t="s">
        <v>563</v>
      </c>
      <c r="E10" s="16" t="s">
        <v>6</v>
      </c>
      <c r="G10" s="16"/>
      <c r="H10" s="16" t="s">
        <v>651</v>
      </c>
      <c r="I10" s="16">
        <v>0</v>
      </c>
      <c r="J10" s="16">
        <f>IFERROR(VLOOKUP(D:D,'Sales Summary'!A:B,2,FALSE),0)</f>
        <v>0</v>
      </c>
      <c r="K10" s="16">
        <f>IFERROR(VLOOKUP(D:D,Sheet1!A:B,2,FALSE),0)</f>
        <v>0</v>
      </c>
      <c r="L10" s="16">
        <f t="shared" si="0"/>
        <v>0</v>
      </c>
      <c r="M10" s="27" t="str">
        <f t="shared" si="1"/>
        <v>$300</v>
      </c>
      <c r="N10" s="28">
        <f t="shared" si="2"/>
        <v>0</v>
      </c>
    </row>
    <row r="11" spans="1:14" x14ac:dyDescent="0.35">
      <c r="A11" s="16">
        <v>2026</v>
      </c>
      <c r="B11" s="16" t="s">
        <v>57</v>
      </c>
      <c r="C11" s="16" t="s">
        <v>58</v>
      </c>
      <c r="D11" s="16" t="s">
        <v>566</v>
      </c>
      <c r="E11" s="16" t="s">
        <v>6</v>
      </c>
      <c r="G11" s="16"/>
      <c r="H11" s="16" t="s">
        <v>651</v>
      </c>
      <c r="I11" s="16">
        <v>0</v>
      </c>
      <c r="J11" s="16">
        <f>IFERROR(VLOOKUP(D:D,'Sales Summary'!A:B,2,FALSE),0)</f>
        <v>0</v>
      </c>
      <c r="K11" s="16">
        <f>IFERROR(VLOOKUP(D:D,Sheet1!A:B,2,FALSE),0)</f>
        <v>0</v>
      </c>
      <c r="L11" s="16">
        <f t="shared" si="0"/>
        <v>0</v>
      </c>
      <c r="M11" s="27" t="str">
        <f t="shared" si="1"/>
        <v>$300</v>
      </c>
      <c r="N11" s="28">
        <f t="shared" si="2"/>
        <v>0</v>
      </c>
    </row>
    <row r="12" spans="1:14" x14ac:dyDescent="0.35">
      <c r="A12" s="16">
        <v>2026</v>
      </c>
      <c r="B12" s="16" t="s">
        <v>64</v>
      </c>
      <c r="C12" s="16" t="s">
        <v>65</v>
      </c>
      <c r="D12" s="16" t="s">
        <v>254</v>
      </c>
      <c r="E12" s="16" t="s">
        <v>6</v>
      </c>
      <c r="F12" s="16" t="s">
        <v>7</v>
      </c>
      <c r="G12" s="30">
        <v>38105</v>
      </c>
      <c r="H12" s="16">
        <v>30</v>
      </c>
      <c r="I12" s="16">
        <v>0</v>
      </c>
      <c r="J12" s="16">
        <f>IFERROR(VLOOKUP(D:D,'Sales Summary'!A:B,2,FALSE),0)</f>
        <v>18</v>
      </c>
      <c r="K12" s="16">
        <f>IFERROR(VLOOKUP(D:D,Sheet1!A:B,2,FALSE),0)</f>
        <v>18</v>
      </c>
      <c r="L12" s="16">
        <f t="shared" si="0"/>
        <v>12</v>
      </c>
      <c r="M12" s="47" t="str">
        <f t="shared" si="1"/>
        <v>waived</v>
      </c>
      <c r="N12" s="28">
        <f t="shared" si="2"/>
        <v>15</v>
      </c>
    </row>
    <row r="13" spans="1:14" x14ac:dyDescent="0.35">
      <c r="A13" s="16">
        <v>2026</v>
      </c>
      <c r="B13" s="16" t="s">
        <v>69</v>
      </c>
      <c r="C13" s="16" t="s">
        <v>70</v>
      </c>
      <c r="D13" s="16" t="s">
        <v>635</v>
      </c>
      <c r="E13" s="16" t="s">
        <v>24</v>
      </c>
      <c r="F13" s="16" t="s">
        <v>7</v>
      </c>
      <c r="G13" s="16">
        <v>3</v>
      </c>
      <c r="H13" s="16">
        <v>15</v>
      </c>
      <c r="I13" s="16">
        <v>0</v>
      </c>
      <c r="J13" s="16">
        <f>IFERROR(VLOOKUP(D:D,'Sales Summary'!A:B,2,FALSE),0)</f>
        <v>1</v>
      </c>
      <c r="K13" s="16">
        <f>IFERROR(VLOOKUP(D:D,Sheet1!A:B,2,FALSE),0)</f>
        <v>1</v>
      </c>
      <c r="L13" s="16">
        <f t="shared" si="0"/>
        <v>14</v>
      </c>
      <c r="M13" s="27" t="str">
        <f t="shared" si="1"/>
        <v>$300</v>
      </c>
      <c r="N13" s="28">
        <f t="shared" si="2"/>
        <v>0</v>
      </c>
    </row>
    <row r="14" spans="1:14" x14ac:dyDescent="0.35">
      <c r="A14" s="16">
        <v>2026</v>
      </c>
      <c r="B14" s="16" t="s">
        <v>71</v>
      </c>
      <c r="C14" s="16" t="s">
        <v>72</v>
      </c>
      <c r="D14" s="16" t="s">
        <v>245</v>
      </c>
      <c r="E14" s="16" t="s">
        <v>9</v>
      </c>
      <c r="F14" s="16" t="s">
        <v>7</v>
      </c>
      <c r="G14" s="16">
        <v>49</v>
      </c>
      <c r="H14" s="16">
        <v>15</v>
      </c>
      <c r="I14" s="16">
        <v>0</v>
      </c>
      <c r="J14" s="16">
        <f>IFERROR(VLOOKUP(D:D,'Sales Summary'!A:B,2,FALSE),0)</f>
        <v>8</v>
      </c>
      <c r="K14" s="16">
        <f>IFERROR(VLOOKUP(D:D,Sheet1!A:B,2,FALSE),0)</f>
        <v>8</v>
      </c>
      <c r="L14" s="16">
        <f t="shared" si="0"/>
        <v>7</v>
      </c>
      <c r="M14" s="27" t="str">
        <f t="shared" si="1"/>
        <v>$300</v>
      </c>
      <c r="N14" s="28">
        <f t="shared" si="2"/>
        <v>0</v>
      </c>
    </row>
    <row r="15" spans="1:14" x14ac:dyDescent="0.35">
      <c r="A15" s="16">
        <v>2026</v>
      </c>
      <c r="B15" s="16" t="s">
        <v>73</v>
      </c>
      <c r="C15" s="16" t="s">
        <v>74</v>
      </c>
      <c r="D15" s="16" t="s">
        <v>569</v>
      </c>
      <c r="E15" s="16" t="s">
        <v>9</v>
      </c>
      <c r="G15" s="16"/>
      <c r="H15" s="16" t="s">
        <v>651</v>
      </c>
      <c r="I15" s="16">
        <v>0</v>
      </c>
      <c r="J15" s="16">
        <f>IFERROR(VLOOKUP(D:D,'Sales Summary'!A:B,2,FALSE),0)</f>
        <v>0</v>
      </c>
      <c r="K15" s="16">
        <f>IFERROR(VLOOKUP(D:D,Sheet1!A:B,2,FALSE),0)</f>
        <v>0</v>
      </c>
      <c r="L15" s="16">
        <f t="shared" si="0"/>
        <v>0</v>
      </c>
      <c r="M15" s="27" t="str">
        <f t="shared" si="1"/>
        <v>$300</v>
      </c>
      <c r="N15" s="28">
        <f t="shared" si="2"/>
        <v>0</v>
      </c>
    </row>
    <row r="16" spans="1:14" x14ac:dyDescent="0.35">
      <c r="A16" s="16">
        <v>2026</v>
      </c>
      <c r="B16" s="16" t="s">
        <v>83</v>
      </c>
      <c r="C16" s="16" t="s">
        <v>86</v>
      </c>
      <c r="D16" s="16" t="s">
        <v>225</v>
      </c>
      <c r="E16" s="16" t="s">
        <v>14</v>
      </c>
      <c r="F16" s="16" t="s">
        <v>7</v>
      </c>
      <c r="G16" s="16">
        <v>1</v>
      </c>
      <c r="H16" s="16">
        <v>15</v>
      </c>
      <c r="I16" s="16">
        <v>0</v>
      </c>
      <c r="J16" s="16">
        <f>IFERROR(VLOOKUP(D:D,'Sales Summary'!A:B,2,FALSE),0)</f>
        <v>6</v>
      </c>
      <c r="K16" s="16">
        <f>IFERROR(VLOOKUP(D:D,Sheet1!A:B,2,FALSE),0)</f>
        <v>6</v>
      </c>
      <c r="L16" s="16">
        <f t="shared" si="0"/>
        <v>9</v>
      </c>
      <c r="M16" s="27" t="str">
        <f t="shared" si="1"/>
        <v>$300</v>
      </c>
      <c r="N16" s="28">
        <f t="shared" si="2"/>
        <v>0</v>
      </c>
    </row>
    <row r="17" spans="1:14" x14ac:dyDescent="0.35">
      <c r="A17" s="16">
        <v>2026</v>
      </c>
      <c r="B17" s="16" t="s">
        <v>99</v>
      </c>
      <c r="C17" s="16" t="s">
        <v>100</v>
      </c>
      <c r="D17" s="16" t="s">
        <v>573</v>
      </c>
      <c r="E17" s="16" t="s">
        <v>17</v>
      </c>
      <c r="F17" s="16" t="s">
        <v>7</v>
      </c>
      <c r="G17" s="16">
        <v>43</v>
      </c>
      <c r="H17" s="16">
        <v>15</v>
      </c>
      <c r="I17" s="16">
        <v>0</v>
      </c>
      <c r="J17" s="16">
        <f>IFERROR(VLOOKUP(D:D,'Sales Summary'!A:B,2,FALSE),0)</f>
        <v>0</v>
      </c>
      <c r="K17" s="16">
        <f>IFERROR(VLOOKUP(D:D,Sheet1!A:B,2,FALSE),0)</f>
        <v>0</v>
      </c>
      <c r="L17" s="16">
        <f t="shared" si="0"/>
        <v>15</v>
      </c>
      <c r="M17" s="27" t="str">
        <f t="shared" si="1"/>
        <v>$300</v>
      </c>
      <c r="N17" s="28">
        <f t="shared" si="2"/>
        <v>0</v>
      </c>
    </row>
    <row r="18" spans="1:14" x14ac:dyDescent="0.35">
      <c r="A18" s="16">
        <v>2026</v>
      </c>
      <c r="B18" s="16" t="s">
        <v>104</v>
      </c>
      <c r="C18" s="16" t="s">
        <v>105</v>
      </c>
      <c r="D18" s="16" t="s">
        <v>267</v>
      </c>
      <c r="E18" s="16" t="s">
        <v>9</v>
      </c>
      <c r="F18" s="16" t="s">
        <v>7</v>
      </c>
      <c r="G18" s="16">
        <v>33</v>
      </c>
      <c r="H18" s="16">
        <v>15</v>
      </c>
      <c r="I18" s="16">
        <v>0</v>
      </c>
      <c r="J18" s="16">
        <f>IFERROR(VLOOKUP(D:D,'Sales Summary'!A:B,2,FALSE),0)</f>
        <v>16</v>
      </c>
      <c r="K18" s="16">
        <f>IFERROR(VLOOKUP(D:D,Sheet1!A:B,2,FALSE),0)</f>
        <v>16</v>
      </c>
      <c r="L18" s="16">
        <f t="shared" si="0"/>
        <v>-1</v>
      </c>
      <c r="M18" s="47" t="str">
        <f t="shared" si="1"/>
        <v>waived</v>
      </c>
      <c r="N18" s="28">
        <f t="shared" si="2"/>
        <v>5</v>
      </c>
    </row>
    <row r="19" spans="1:14" x14ac:dyDescent="0.35">
      <c r="A19" s="16">
        <v>2026</v>
      </c>
      <c r="B19" s="16" t="s">
        <v>126</v>
      </c>
      <c r="C19" s="16" t="s">
        <v>127</v>
      </c>
      <c r="D19" s="16" t="s">
        <v>519</v>
      </c>
      <c r="E19" s="16" t="s">
        <v>6</v>
      </c>
      <c r="G19" s="16"/>
      <c r="H19" s="16" t="s">
        <v>651</v>
      </c>
      <c r="I19" s="16">
        <v>0</v>
      </c>
      <c r="J19" s="16">
        <f>IFERROR(VLOOKUP(D:D,'Sales Summary'!A:B,2,FALSE),0)</f>
        <v>0</v>
      </c>
      <c r="K19" s="16">
        <f>IFERROR(VLOOKUP(D:D,Sheet1!A:B,2,FALSE),0)</f>
        <v>0</v>
      </c>
      <c r="L19" s="16">
        <f t="shared" si="0"/>
        <v>0</v>
      </c>
      <c r="M19" s="27" t="str">
        <f t="shared" si="1"/>
        <v>$300</v>
      </c>
      <c r="N19" s="28">
        <f t="shared" si="2"/>
        <v>0</v>
      </c>
    </row>
    <row r="20" spans="1:14" x14ac:dyDescent="0.35">
      <c r="A20" s="16">
        <v>2026</v>
      </c>
      <c r="B20" s="16" t="s">
        <v>130</v>
      </c>
      <c r="C20" s="16" t="s">
        <v>131</v>
      </c>
      <c r="D20" s="16" t="s">
        <v>265</v>
      </c>
      <c r="E20" s="16" t="s">
        <v>9</v>
      </c>
      <c r="F20" s="16" t="s">
        <v>7</v>
      </c>
      <c r="G20" s="16">
        <v>30</v>
      </c>
      <c r="H20" s="16">
        <v>15</v>
      </c>
      <c r="I20" s="16">
        <v>0</v>
      </c>
      <c r="J20" s="16">
        <f>IFERROR(VLOOKUP(D:D,'Sales Summary'!A:B,2,FALSE),0)</f>
        <v>3</v>
      </c>
      <c r="K20" s="16">
        <f>IFERROR(VLOOKUP(D:D,Sheet1!A:B,2,FALSE),0)</f>
        <v>3</v>
      </c>
      <c r="L20" s="16">
        <f t="shared" si="0"/>
        <v>12</v>
      </c>
      <c r="M20" s="27" t="str">
        <f t="shared" si="1"/>
        <v>$300</v>
      </c>
      <c r="N20" s="28">
        <f t="shared" si="2"/>
        <v>0</v>
      </c>
    </row>
    <row r="21" spans="1:14" x14ac:dyDescent="0.35">
      <c r="A21" s="16">
        <v>2026</v>
      </c>
      <c r="B21" s="16" t="s">
        <v>142</v>
      </c>
      <c r="C21" s="16" t="s">
        <v>45</v>
      </c>
      <c r="D21" s="16" t="s">
        <v>250</v>
      </c>
      <c r="E21" s="16" t="s">
        <v>17</v>
      </c>
      <c r="F21" s="16" t="s">
        <v>7</v>
      </c>
      <c r="G21" s="29" t="s">
        <v>217</v>
      </c>
      <c r="H21" s="16">
        <v>45</v>
      </c>
      <c r="I21" s="16">
        <v>0</v>
      </c>
      <c r="J21" s="16">
        <f>IFERROR(VLOOKUP(D:D,'Sales Summary'!A:B,2,FALSE),0)</f>
        <v>16</v>
      </c>
      <c r="K21" s="16">
        <f>IFERROR(VLOOKUP(D:D,Sheet1!A:B,2,FALSE),0)</f>
        <v>16</v>
      </c>
      <c r="L21" s="16">
        <f t="shared" si="0"/>
        <v>29</v>
      </c>
      <c r="M21" s="47" t="str">
        <f t="shared" si="1"/>
        <v>waived</v>
      </c>
      <c r="N21" s="28">
        <f t="shared" si="2"/>
        <v>5</v>
      </c>
    </row>
    <row r="22" spans="1:14" x14ac:dyDescent="0.35">
      <c r="A22" s="16">
        <v>2026</v>
      </c>
      <c r="B22" s="16" t="s">
        <v>143</v>
      </c>
      <c r="C22" s="16" t="s">
        <v>65</v>
      </c>
      <c r="D22" s="16" t="s">
        <v>527</v>
      </c>
      <c r="E22" s="16" t="s">
        <v>9</v>
      </c>
      <c r="G22" s="16"/>
      <c r="H22" s="16" t="s">
        <v>651</v>
      </c>
      <c r="I22" s="16">
        <v>0</v>
      </c>
      <c r="J22" s="16">
        <f>IFERROR(VLOOKUP(D:D,'Sales Summary'!A:B,2,FALSE),0)</f>
        <v>0</v>
      </c>
      <c r="K22" s="16">
        <f>IFERROR(VLOOKUP(D:D,Sheet1!A:B,2,FALSE),0)</f>
        <v>0</v>
      </c>
      <c r="L22" s="16">
        <f t="shared" si="0"/>
        <v>0</v>
      </c>
      <c r="M22" s="27" t="str">
        <f t="shared" si="1"/>
        <v>$300</v>
      </c>
      <c r="N22" s="28">
        <f t="shared" si="2"/>
        <v>0</v>
      </c>
    </row>
    <row r="23" spans="1:14" x14ac:dyDescent="0.35">
      <c r="A23" s="16">
        <v>2026</v>
      </c>
      <c r="B23" s="16" t="s">
        <v>143</v>
      </c>
      <c r="C23" s="16" t="s">
        <v>16</v>
      </c>
      <c r="D23" s="16" t="s">
        <v>256</v>
      </c>
      <c r="E23" s="16" t="s">
        <v>6</v>
      </c>
      <c r="F23" s="16" t="s">
        <v>7</v>
      </c>
      <c r="G23" s="16">
        <v>42</v>
      </c>
      <c r="H23" s="16">
        <v>15</v>
      </c>
      <c r="I23" s="16">
        <v>0</v>
      </c>
      <c r="J23" s="16">
        <f>IFERROR(VLOOKUP(D:D,'Sales Summary'!A:B,2,FALSE),0)</f>
        <v>8</v>
      </c>
      <c r="K23" s="16">
        <f>IFERROR(VLOOKUP(D:D,Sheet1!A:B,2,FALSE),0)</f>
        <v>8</v>
      </c>
      <c r="L23" s="16">
        <f t="shared" si="0"/>
        <v>7</v>
      </c>
      <c r="M23" s="27" t="str">
        <f t="shared" si="1"/>
        <v>$300</v>
      </c>
      <c r="N23" s="28">
        <f t="shared" si="2"/>
        <v>0</v>
      </c>
    </row>
    <row r="24" spans="1:14" x14ac:dyDescent="0.35">
      <c r="A24" s="16">
        <v>2026</v>
      </c>
      <c r="B24" s="16" t="s">
        <v>152</v>
      </c>
      <c r="C24" s="16" t="s">
        <v>153</v>
      </c>
      <c r="D24" s="16" t="s">
        <v>669</v>
      </c>
      <c r="E24" s="16" t="s">
        <v>108</v>
      </c>
      <c r="F24" s="16" t="s">
        <v>151</v>
      </c>
      <c r="G24" s="16">
        <v>20</v>
      </c>
      <c r="H24" s="16">
        <v>15</v>
      </c>
      <c r="I24" s="16">
        <v>0</v>
      </c>
      <c r="J24" s="16">
        <f>IFERROR(VLOOKUP(D:D,'Sales Summary'!A:B,2,FALSE),0)</f>
        <v>4</v>
      </c>
      <c r="K24" s="16">
        <f>IFERROR(VLOOKUP(D:D,Sheet1!A:B,2,FALSE),0)</f>
        <v>0</v>
      </c>
      <c r="L24" s="16">
        <f t="shared" si="0"/>
        <v>15</v>
      </c>
      <c r="M24" s="27" t="str">
        <f t="shared" si="1"/>
        <v>$300</v>
      </c>
      <c r="N24" s="28">
        <f t="shared" si="2"/>
        <v>0</v>
      </c>
    </row>
    <row r="25" spans="1:14" x14ac:dyDescent="0.35">
      <c r="A25" s="16">
        <v>2026</v>
      </c>
      <c r="B25" s="16" t="s">
        <v>160</v>
      </c>
      <c r="C25" s="16" t="s">
        <v>161</v>
      </c>
      <c r="D25" s="16" t="s">
        <v>240</v>
      </c>
      <c r="E25" s="16" t="s">
        <v>24</v>
      </c>
      <c r="F25" s="16" t="s">
        <v>7</v>
      </c>
      <c r="G25" s="30">
        <v>5100</v>
      </c>
      <c r="H25" s="16">
        <v>30</v>
      </c>
      <c r="I25" s="16">
        <v>0</v>
      </c>
      <c r="J25" s="16">
        <f>IFERROR(VLOOKUP(D:D,'Sales Summary'!A:B,2,FALSE),0)</f>
        <v>15</v>
      </c>
      <c r="K25" s="16">
        <f>IFERROR(VLOOKUP(D:D,Sheet1!A:B,2,FALSE),0)</f>
        <v>15</v>
      </c>
      <c r="L25" s="16">
        <f t="shared" si="0"/>
        <v>15</v>
      </c>
      <c r="M25" s="47" t="str">
        <f t="shared" si="1"/>
        <v>waived</v>
      </c>
      <c r="N25" s="28">
        <f t="shared" si="2"/>
        <v>0</v>
      </c>
    </row>
    <row r="26" spans="1:14" x14ac:dyDescent="0.35">
      <c r="A26" s="16">
        <v>2026</v>
      </c>
      <c r="B26" s="16" t="s">
        <v>164</v>
      </c>
      <c r="C26" s="16" t="s">
        <v>112</v>
      </c>
      <c r="D26" s="16" t="s">
        <v>239</v>
      </c>
      <c r="E26" s="16" t="s">
        <v>24</v>
      </c>
      <c r="F26" s="16" t="s">
        <v>7</v>
      </c>
      <c r="G26" s="16">
        <v>4</v>
      </c>
      <c r="H26" s="16">
        <v>15</v>
      </c>
      <c r="I26" s="16">
        <v>0</v>
      </c>
      <c r="J26" s="16">
        <f>IFERROR(VLOOKUP(D:D,'Sales Summary'!A:B,2,FALSE),0)</f>
        <v>16</v>
      </c>
      <c r="K26" s="16">
        <f>IFERROR(VLOOKUP(D:D,Sheet1!A:B,2,FALSE),0)</f>
        <v>16</v>
      </c>
      <c r="L26" s="16">
        <f t="shared" si="0"/>
        <v>-1</v>
      </c>
      <c r="M26" s="47" t="str">
        <f t="shared" si="1"/>
        <v>waived</v>
      </c>
      <c r="N26" s="28">
        <f t="shared" si="2"/>
        <v>5</v>
      </c>
    </row>
    <row r="27" spans="1:14" x14ac:dyDescent="0.35">
      <c r="A27" s="16">
        <v>2026</v>
      </c>
      <c r="B27" s="16" t="s">
        <v>168</v>
      </c>
      <c r="C27" s="16" t="s">
        <v>169</v>
      </c>
      <c r="D27" s="16" t="s">
        <v>532</v>
      </c>
      <c r="E27" s="16" t="s">
        <v>6</v>
      </c>
      <c r="G27" s="16"/>
      <c r="H27" s="16" t="s">
        <v>651</v>
      </c>
      <c r="I27" s="16">
        <v>0</v>
      </c>
      <c r="J27" s="16">
        <f>IFERROR(VLOOKUP(D:D,'Sales Summary'!A:B,2,FALSE),0)</f>
        <v>0</v>
      </c>
      <c r="K27" s="16">
        <f>IFERROR(VLOOKUP(D:D,Sheet1!A:B,2,FALSE),0)</f>
        <v>0</v>
      </c>
      <c r="L27" s="16">
        <f t="shared" si="0"/>
        <v>0</v>
      </c>
      <c r="M27" s="27" t="str">
        <f t="shared" si="1"/>
        <v>$300</v>
      </c>
      <c r="N27" s="28">
        <f t="shared" si="2"/>
        <v>0</v>
      </c>
    </row>
    <row r="28" spans="1:14" x14ac:dyDescent="0.35">
      <c r="A28" s="16">
        <v>2026</v>
      </c>
      <c r="B28" s="16" t="s">
        <v>173</v>
      </c>
      <c r="C28" s="16" t="s">
        <v>174</v>
      </c>
      <c r="D28" s="16" t="s">
        <v>535</v>
      </c>
      <c r="E28" s="16" t="s">
        <v>6</v>
      </c>
      <c r="G28" s="16"/>
      <c r="H28" s="16" t="s">
        <v>651</v>
      </c>
      <c r="I28" s="16">
        <v>0</v>
      </c>
      <c r="J28" s="16">
        <f>IFERROR(VLOOKUP(D:D,'Sales Summary'!A:B,2,FALSE),0)</f>
        <v>0</v>
      </c>
      <c r="K28" s="16">
        <f>IFERROR(VLOOKUP(D:D,Sheet1!A:B,2,FALSE),0)</f>
        <v>0</v>
      </c>
      <c r="L28" s="16">
        <f t="shared" si="0"/>
        <v>0</v>
      </c>
      <c r="M28" s="27" t="str">
        <f t="shared" si="1"/>
        <v>$300</v>
      </c>
      <c r="N28" s="28">
        <f t="shared" si="2"/>
        <v>0</v>
      </c>
    </row>
    <row r="29" spans="1:14" x14ac:dyDescent="0.35">
      <c r="A29" s="16">
        <v>2026</v>
      </c>
      <c r="B29" s="16" t="s">
        <v>179</v>
      </c>
      <c r="C29" s="16" t="s">
        <v>180</v>
      </c>
      <c r="D29" s="16" t="s">
        <v>251</v>
      </c>
      <c r="E29" s="16" t="s">
        <v>9</v>
      </c>
      <c r="F29" s="16" t="s">
        <v>7</v>
      </c>
      <c r="G29" s="16">
        <v>59</v>
      </c>
      <c r="H29" s="16">
        <v>15</v>
      </c>
      <c r="I29" s="16">
        <v>0</v>
      </c>
      <c r="J29" s="16">
        <f>IFERROR(VLOOKUP(D:D,'Sales Summary'!A:B,2,FALSE),0)</f>
        <v>20</v>
      </c>
      <c r="K29" s="16">
        <f>IFERROR(VLOOKUP(D:D,Sheet1!A:B,2,FALSE),0)</f>
        <v>20</v>
      </c>
      <c r="L29" s="16">
        <f t="shared" si="0"/>
        <v>-5</v>
      </c>
      <c r="M29" s="47" t="str">
        <f t="shared" si="1"/>
        <v>waived</v>
      </c>
      <c r="N29" s="28">
        <f t="shared" si="2"/>
        <v>25</v>
      </c>
    </row>
    <row r="30" spans="1:14" x14ac:dyDescent="0.35">
      <c r="A30" s="16">
        <v>2026</v>
      </c>
      <c r="B30" s="16" t="s">
        <v>189</v>
      </c>
      <c r="C30" s="16" t="s">
        <v>190</v>
      </c>
      <c r="D30" s="16" t="s">
        <v>542</v>
      </c>
      <c r="E30" s="16" t="s">
        <v>9</v>
      </c>
      <c r="G30" s="16"/>
      <c r="H30" s="16" t="s">
        <v>651</v>
      </c>
      <c r="I30" s="16">
        <v>0</v>
      </c>
      <c r="J30" s="16">
        <f>IFERROR(VLOOKUP(D:D,'Sales Summary'!A:B,2,FALSE),0)</f>
        <v>0</v>
      </c>
      <c r="K30" s="16">
        <f>IFERROR(VLOOKUP(D:D,Sheet1!A:B,2,FALSE),0)</f>
        <v>0</v>
      </c>
      <c r="L30" s="16">
        <f t="shared" si="0"/>
        <v>0</v>
      </c>
      <c r="M30" s="27" t="str">
        <f t="shared" si="1"/>
        <v>$300</v>
      </c>
      <c r="N30" s="28">
        <f t="shared" si="2"/>
        <v>0</v>
      </c>
    </row>
    <row r="31" spans="1:14" x14ac:dyDescent="0.35">
      <c r="A31" s="16">
        <v>2026</v>
      </c>
      <c r="B31" s="16" t="s">
        <v>191</v>
      </c>
      <c r="C31" s="16" t="s">
        <v>90</v>
      </c>
      <c r="D31" s="16" t="s">
        <v>543</v>
      </c>
      <c r="E31" s="16" t="s">
        <v>9</v>
      </c>
      <c r="F31" s="16" t="s">
        <v>192</v>
      </c>
      <c r="G31" s="16">
        <v>66</v>
      </c>
      <c r="H31" s="16">
        <v>15</v>
      </c>
      <c r="I31" s="16">
        <v>0</v>
      </c>
      <c r="J31" s="16">
        <f>IFERROR(VLOOKUP(D:D,'Sales Summary'!A:B,2,FALSE),0)</f>
        <v>0</v>
      </c>
      <c r="K31" s="16">
        <f>IFERROR(VLOOKUP(D:D,Sheet1!A:B,2,FALSE),0)</f>
        <v>0</v>
      </c>
      <c r="L31" s="16">
        <f t="shared" si="0"/>
        <v>15</v>
      </c>
      <c r="M31" s="27" t="str">
        <f t="shared" si="1"/>
        <v>$300</v>
      </c>
      <c r="N31" s="28">
        <f t="shared" si="2"/>
        <v>0</v>
      </c>
    </row>
    <row r="32" spans="1:14" x14ac:dyDescent="0.35">
      <c r="A32" s="16">
        <v>2026</v>
      </c>
      <c r="B32" s="16" t="s">
        <v>200</v>
      </c>
      <c r="C32" s="16" t="s">
        <v>19</v>
      </c>
      <c r="D32" s="16" t="s">
        <v>549</v>
      </c>
      <c r="E32" s="16" t="s">
        <v>108</v>
      </c>
      <c r="F32" s="16" t="s">
        <v>7</v>
      </c>
      <c r="G32" s="16">
        <v>36</v>
      </c>
      <c r="H32" s="16">
        <v>15</v>
      </c>
      <c r="I32" s="16">
        <v>0</v>
      </c>
      <c r="J32" s="16">
        <f>IFERROR(VLOOKUP(D:D,'Sales Summary'!A:B,2,FALSE),0)</f>
        <v>8</v>
      </c>
      <c r="K32" s="16">
        <f>IFERROR(VLOOKUP(D:D,Sheet1!A:B,2,FALSE),0)</f>
        <v>1</v>
      </c>
      <c r="L32" s="16">
        <f t="shared" si="0"/>
        <v>14</v>
      </c>
      <c r="M32" s="27" t="str">
        <f t="shared" si="1"/>
        <v>$300</v>
      </c>
      <c r="N32" s="28">
        <f t="shared" si="2"/>
        <v>0</v>
      </c>
    </row>
    <row r="33" spans="1:14" x14ac:dyDescent="0.35">
      <c r="A33" s="16">
        <v>2026</v>
      </c>
      <c r="B33" s="16" t="s">
        <v>207</v>
      </c>
      <c r="C33" s="16" t="s">
        <v>208</v>
      </c>
      <c r="D33" s="16" t="s">
        <v>281</v>
      </c>
      <c r="E33" s="16" t="s">
        <v>6</v>
      </c>
      <c r="G33" s="16">
        <v>47</v>
      </c>
      <c r="H33" s="16">
        <v>15</v>
      </c>
      <c r="I33" s="16">
        <v>0</v>
      </c>
      <c r="J33" s="16">
        <f>IFERROR(VLOOKUP(D:D,'Sales Summary'!A:B,2,FALSE),0)</f>
        <v>1</v>
      </c>
      <c r="K33" s="16">
        <f>IFERROR(VLOOKUP(D:D,Sheet1!A:B,2,FALSE),0)</f>
        <v>1</v>
      </c>
      <c r="L33" s="16">
        <f t="shared" si="0"/>
        <v>14</v>
      </c>
      <c r="M33" s="27" t="str">
        <f t="shared" si="1"/>
        <v>$300</v>
      </c>
      <c r="N33" s="28">
        <f t="shared" si="2"/>
        <v>0</v>
      </c>
    </row>
    <row r="34" spans="1:14" x14ac:dyDescent="0.35">
      <c r="A34" s="16">
        <v>2026</v>
      </c>
      <c r="B34" s="16" t="s">
        <v>209</v>
      </c>
      <c r="C34" s="16" t="s">
        <v>210</v>
      </c>
      <c r="D34" s="16" t="s">
        <v>301</v>
      </c>
      <c r="E34" s="16" t="s">
        <v>6</v>
      </c>
      <c r="F34" s="16" t="s">
        <v>7</v>
      </c>
      <c r="G34" s="16">
        <v>10</v>
      </c>
      <c r="H34" s="16">
        <v>15</v>
      </c>
      <c r="I34" s="16">
        <v>0</v>
      </c>
      <c r="J34" s="16">
        <f>IFERROR(VLOOKUP(D:D,'Sales Summary'!A:B,2,FALSE),0)</f>
        <v>24</v>
      </c>
      <c r="K34" s="16">
        <f>IFERROR(VLOOKUP(D:D,Sheet1!A:B,2,FALSE),0)</f>
        <v>18</v>
      </c>
      <c r="L34" s="16">
        <f t="shared" si="0"/>
        <v>-3</v>
      </c>
      <c r="M34" s="47" t="str">
        <f t="shared" si="1"/>
        <v>waived</v>
      </c>
      <c r="N34" s="28">
        <f t="shared" si="2"/>
        <v>45</v>
      </c>
    </row>
    <row r="35" spans="1:14" x14ac:dyDescent="0.35">
      <c r="A35" s="16">
        <v>2027</v>
      </c>
      <c r="B35" s="16" t="s">
        <v>34</v>
      </c>
      <c r="C35" s="16" t="s">
        <v>35</v>
      </c>
      <c r="D35" s="16" t="s">
        <v>491</v>
      </c>
      <c r="E35" s="16" t="s">
        <v>9</v>
      </c>
      <c r="F35" s="16" t="s">
        <v>7</v>
      </c>
      <c r="G35" s="16">
        <v>53</v>
      </c>
      <c r="H35" s="16">
        <v>15</v>
      </c>
      <c r="I35" s="16">
        <v>0</v>
      </c>
      <c r="J35" s="16">
        <f>IFERROR(VLOOKUP(D:D,'Sales Summary'!A:B,2,FALSE),0)</f>
        <v>29</v>
      </c>
      <c r="K35" s="16">
        <f>IFERROR(VLOOKUP(D:D,Sheet1!A:B,2,FALSE),0)</f>
        <v>15</v>
      </c>
      <c r="L35" s="16">
        <f t="shared" si="0"/>
        <v>0</v>
      </c>
      <c r="M35" s="47" t="str">
        <f t="shared" ref="M35:M66" si="3">IF(J35&gt;14,"waived","$300")</f>
        <v>waived</v>
      </c>
      <c r="N35" s="28">
        <f t="shared" ref="N35:N66" si="4">(IF(J35&gt;15,( J35-15)*5,0)) +(IF(J35&lt;=29,0,IF(J35&lt;=44,50,IF(J35&lt;=59,100,IF(J35&lt;=74,150,IF(J35&lt;=89,200,"0"))))))</f>
        <v>70</v>
      </c>
    </row>
    <row r="36" spans="1:14" x14ac:dyDescent="0.35">
      <c r="A36" s="16">
        <v>2027</v>
      </c>
      <c r="B36" s="16" t="s">
        <v>42</v>
      </c>
      <c r="C36" s="16" t="s">
        <v>43</v>
      </c>
      <c r="D36" s="16" t="s">
        <v>268</v>
      </c>
      <c r="E36" s="16" t="s">
        <v>14</v>
      </c>
      <c r="F36" s="16" t="s">
        <v>7</v>
      </c>
      <c r="G36" s="16">
        <v>35</v>
      </c>
      <c r="H36" s="16">
        <v>15</v>
      </c>
      <c r="I36" s="16">
        <v>0</v>
      </c>
      <c r="J36" s="16">
        <f>IFERROR(VLOOKUP(D:D,'Sales Summary'!A:B,2,FALSE),0)</f>
        <v>9</v>
      </c>
      <c r="K36" s="16">
        <f>IFERROR(VLOOKUP(D:D,Sheet1!A:B,2,FALSE),0)</f>
        <v>9</v>
      </c>
      <c r="L36" s="16">
        <f t="shared" si="0"/>
        <v>6</v>
      </c>
      <c r="M36" s="27" t="str">
        <f t="shared" si="3"/>
        <v>$300</v>
      </c>
      <c r="N36" s="28">
        <f t="shared" si="4"/>
        <v>0</v>
      </c>
    </row>
    <row r="37" spans="1:14" x14ac:dyDescent="0.35">
      <c r="A37" s="16">
        <v>2027</v>
      </c>
      <c r="B37" s="16" t="s">
        <v>8</v>
      </c>
      <c r="C37" s="16" t="s">
        <v>52</v>
      </c>
      <c r="D37" s="16" t="s">
        <v>564</v>
      </c>
      <c r="E37" s="16" t="s">
        <v>24</v>
      </c>
      <c r="G37" s="16"/>
      <c r="H37" s="16" t="s">
        <v>651</v>
      </c>
      <c r="I37" s="16">
        <v>0</v>
      </c>
      <c r="J37" s="16">
        <f>IFERROR(VLOOKUP(D:D,'Sales Summary'!A:B,2,FALSE),0)</f>
        <v>0</v>
      </c>
      <c r="K37" s="16">
        <f>IFERROR(VLOOKUP(D:D,Sheet1!A:B,2,FALSE),0)</f>
        <v>0</v>
      </c>
      <c r="L37" s="16">
        <f t="shared" si="0"/>
        <v>0</v>
      </c>
      <c r="M37" s="27" t="str">
        <f t="shared" si="3"/>
        <v>$300</v>
      </c>
      <c r="N37" s="28">
        <f t="shared" si="4"/>
        <v>0</v>
      </c>
    </row>
    <row r="38" spans="1:14" x14ac:dyDescent="0.35">
      <c r="A38" s="16">
        <v>2027</v>
      </c>
      <c r="B38" s="16" t="s">
        <v>66</v>
      </c>
      <c r="C38" s="16" t="s">
        <v>16</v>
      </c>
      <c r="D38" s="16" t="s">
        <v>568</v>
      </c>
      <c r="E38" s="16" t="s">
        <v>9</v>
      </c>
      <c r="G38" s="16"/>
      <c r="H38" s="16" t="s">
        <v>651</v>
      </c>
      <c r="I38" s="16">
        <v>0</v>
      </c>
      <c r="J38" s="16">
        <f>IFERROR(VLOOKUP(D:D,'Sales Summary'!A:B,2,FALSE),0)</f>
        <v>0</v>
      </c>
      <c r="K38" s="16">
        <f>IFERROR(VLOOKUP(D:D,Sheet1!A:B,2,FALSE),0)</f>
        <v>0</v>
      </c>
      <c r="L38" s="16">
        <f t="shared" si="0"/>
        <v>0</v>
      </c>
      <c r="M38" s="27" t="str">
        <f t="shared" si="3"/>
        <v>$300</v>
      </c>
      <c r="N38" s="28">
        <f t="shared" si="4"/>
        <v>0</v>
      </c>
    </row>
    <row r="39" spans="1:14" x14ac:dyDescent="0.35">
      <c r="A39" s="16">
        <v>2027</v>
      </c>
      <c r="B39" s="16" t="s">
        <v>78</v>
      </c>
      <c r="C39" s="16" t="s">
        <v>79</v>
      </c>
      <c r="D39" s="16" t="s">
        <v>570</v>
      </c>
      <c r="E39" s="16" t="s">
        <v>17</v>
      </c>
      <c r="G39" s="16"/>
      <c r="H39" s="16" t="s">
        <v>651</v>
      </c>
      <c r="I39" s="16">
        <v>0</v>
      </c>
      <c r="J39" s="16">
        <f>IFERROR(VLOOKUP(D:D,'Sales Summary'!A:B,2,FALSE),0)</f>
        <v>0</v>
      </c>
      <c r="K39" s="16">
        <f>IFERROR(VLOOKUP(D:D,Sheet1!A:B,2,FALSE),0)</f>
        <v>0</v>
      </c>
      <c r="L39" s="16">
        <f t="shared" si="0"/>
        <v>0</v>
      </c>
      <c r="M39" s="27" t="str">
        <f t="shared" si="3"/>
        <v>$300</v>
      </c>
      <c r="N39" s="28">
        <f t="shared" si="4"/>
        <v>0</v>
      </c>
    </row>
    <row r="40" spans="1:14" x14ac:dyDescent="0.35">
      <c r="A40" s="16">
        <v>2027</v>
      </c>
      <c r="B40" s="16" t="s">
        <v>87</v>
      </c>
      <c r="C40" s="16" t="s">
        <v>88</v>
      </c>
      <c r="D40" s="16" t="s">
        <v>312</v>
      </c>
      <c r="E40" s="16" t="s">
        <v>9</v>
      </c>
      <c r="F40" s="16" t="s">
        <v>7</v>
      </c>
      <c r="G40" s="16">
        <v>15</v>
      </c>
      <c r="H40" s="16">
        <v>15</v>
      </c>
      <c r="I40" s="16">
        <v>0</v>
      </c>
      <c r="J40" s="16">
        <f>IFERROR(VLOOKUP(D:D,'Sales Summary'!A:B,2,FALSE),0)</f>
        <v>15</v>
      </c>
      <c r="K40" s="16">
        <f>IFERROR(VLOOKUP(D:D,Sheet1!A:B,2,FALSE),0)</f>
        <v>15</v>
      </c>
      <c r="L40" s="16">
        <f t="shared" si="0"/>
        <v>0</v>
      </c>
      <c r="M40" s="47" t="str">
        <f t="shared" si="3"/>
        <v>waived</v>
      </c>
      <c r="N40" s="28">
        <f t="shared" si="4"/>
        <v>0</v>
      </c>
    </row>
    <row r="41" spans="1:14" x14ac:dyDescent="0.35">
      <c r="A41" s="16">
        <v>2027</v>
      </c>
      <c r="B41" s="16" t="s">
        <v>89</v>
      </c>
      <c r="C41" s="16" t="s">
        <v>90</v>
      </c>
      <c r="D41" s="16" t="s">
        <v>272</v>
      </c>
      <c r="E41" s="16" t="s">
        <v>14</v>
      </c>
      <c r="F41" s="16" t="s">
        <v>7</v>
      </c>
      <c r="G41" s="29" t="s">
        <v>91</v>
      </c>
      <c r="H41" s="16">
        <v>30</v>
      </c>
      <c r="I41" s="16">
        <v>0</v>
      </c>
      <c r="J41" s="16">
        <f>IFERROR(VLOOKUP(D:D,'Sales Summary'!A:B,2,FALSE),0)</f>
        <v>27</v>
      </c>
      <c r="K41" s="16">
        <f>IFERROR(VLOOKUP(D:D,Sheet1!A:B,2,FALSE),0)</f>
        <v>27</v>
      </c>
      <c r="L41" s="16">
        <f t="shared" si="0"/>
        <v>3</v>
      </c>
      <c r="M41" s="47" t="str">
        <f t="shared" si="3"/>
        <v>waived</v>
      </c>
      <c r="N41" s="28">
        <f t="shared" si="4"/>
        <v>60</v>
      </c>
    </row>
    <row r="42" spans="1:14" x14ac:dyDescent="0.35">
      <c r="A42" s="16">
        <v>2027</v>
      </c>
      <c r="B42" s="16" t="s">
        <v>89</v>
      </c>
      <c r="C42" s="16" t="s">
        <v>92</v>
      </c>
      <c r="D42" s="16" t="s">
        <v>273</v>
      </c>
      <c r="E42" s="16" t="s">
        <v>24</v>
      </c>
      <c r="F42" s="16" t="s">
        <v>7</v>
      </c>
      <c r="G42" s="29" t="s">
        <v>93</v>
      </c>
      <c r="H42" s="16">
        <v>30</v>
      </c>
      <c r="I42" s="16">
        <v>0</v>
      </c>
      <c r="J42" s="16">
        <f>IFERROR(VLOOKUP(D:D,'Sales Summary'!A:B,2,FALSE),0)</f>
        <v>20</v>
      </c>
      <c r="K42" s="16">
        <f>IFERROR(VLOOKUP(D:D,Sheet1!A:B,2,FALSE),0)</f>
        <v>20</v>
      </c>
      <c r="L42" s="16">
        <f t="shared" si="0"/>
        <v>10</v>
      </c>
      <c r="M42" s="47" t="str">
        <f t="shared" si="3"/>
        <v>waived</v>
      </c>
      <c r="N42" s="28">
        <f t="shared" si="4"/>
        <v>25</v>
      </c>
    </row>
    <row r="43" spans="1:14" x14ac:dyDescent="0.35">
      <c r="A43" s="16">
        <v>2027</v>
      </c>
      <c r="B43" s="16" t="s">
        <v>115</v>
      </c>
      <c r="C43" s="16" t="s">
        <v>116</v>
      </c>
      <c r="D43" s="16" t="s">
        <v>513</v>
      </c>
      <c r="E43" s="16" t="s">
        <v>6</v>
      </c>
      <c r="G43" s="16"/>
      <c r="H43" s="16" t="s">
        <v>651</v>
      </c>
      <c r="I43" s="16">
        <v>0</v>
      </c>
      <c r="J43" s="16">
        <f>IFERROR(VLOOKUP(D:D,'Sales Summary'!A:B,2,FALSE),0)</f>
        <v>0</v>
      </c>
      <c r="K43" s="16">
        <f>IFERROR(VLOOKUP(D:D,Sheet1!A:B,2,FALSE),0)</f>
        <v>0</v>
      </c>
      <c r="L43" s="16">
        <f t="shared" si="0"/>
        <v>0</v>
      </c>
      <c r="M43" s="27" t="str">
        <f t="shared" si="3"/>
        <v>$300</v>
      </c>
      <c r="N43" s="28">
        <f t="shared" si="4"/>
        <v>0</v>
      </c>
    </row>
    <row r="44" spans="1:14" x14ac:dyDescent="0.35">
      <c r="A44" s="16">
        <v>2027</v>
      </c>
      <c r="B44" s="16" t="s">
        <v>122</v>
      </c>
      <c r="C44" s="16" t="s">
        <v>123</v>
      </c>
      <c r="D44" s="16" t="s">
        <v>517</v>
      </c>
      <c r="E44" s="16" t="s">
        <v>9</v>
      </c>
      <c r="G44" s="16"/>
      <c r="H44" s="16" t="s">
        <v>651</v>
      </c>
      <c r="I44" s="16">
        <v>0</v>
      </c>
      <c r="J44" s="16">
        <f>IFERROR(VLOOKUP(D:D,'Sales Summary'!A:B,2,FALSE),0)</f>
        <v>0</v>
      </c>
      <c r="K44" s="16">
        <f>IFERROR(VLOOKUP(D:D,Sheet1!A:B,2,FALSE),0)</f>
        <v>0</v>
      </c>
      <c r="L44" s="16">
        <f t="shared" si="0"/>
        <v>0</v>
      </c>
      <c r="M44" s="27" t="str">
        <f t="shared" si="3"/>
        <v>$300</v>
      </c>
      <c r="N44" s="28">
        <f t="shared" si="4"/>
        <v>0</v>
      </c>
    </row>
    <row r="45" spans="1:14" x14ac:dyDescent="0.35">
      <c r="A45" s="16">
        <v>2027</v>
      </c>
      <c r="B45" s="16" t="s">
        <v>145</v>
      </c>
      <c r="C45" s="16" t="s">
        <v>79</v>
      </c>
      <c r="D45" s="16" t="s">
        <v>528</v>
      </c>
      <c r="E45" s="16" t="s">
        <v>14</v>
      </c>
      <c r="F45" s="16" t="s">
        <v>7</v>
      </c>
      <c r="G45" s="29" t="s">
        <v>655</v>
      </c>
      <c r="H45" s="16">
        <v>60</v>
      </c>
      <c r="I45" s="16">
        <v>0</v>
      </c>
      <c r="J45" s="16">
        <f>IFERROR(VLOOKUP(D:D,'Sales Summary'!A:B,2,FALSE),0)</f>
        <v>42</v>
      </c>
      <c r="K45" s="16">
        <f>IFERROR(VLOOKUP(D:D,Sheet1!A:B,2,FALSE),0)</f>
        <v>42</v>
      </c>
      <c r="L45" s="16">
        <f t="shared" si="0"/>
        <v>18</v>
      </c>
      <c r="M45" s="47" t="str">
        <f t="shared" si="3"/>
        <v>waived</v>
      </c>
      <c r="N45" s="28">
        <f t="shared" si="4"/>
        <v>185</v>
      </c>
    </row>
    <row r="46" spans="1:14" x14ac:dyDescent="0.35">
      <c r="A46" s="16">
        <v>2027</v>
      </c>
      <c r="B46" s="16" t="s">
        <v>150</v>
      </c>
      <c r="C46" s="16" t="s">
        <v>28</v>
      </c>
      <c r="D46" s="16" t="s">
        <v>529</v>
      </c>
      <c r="E46" s="16" t="s">
        <v>77</v>
      </c>
      <c r="F46" s="16" t="s">
        <v>151</v>
      </c>
      <c r="G46" s="16" t="s">
        <v>643</v>
      </c>
      <c r="H46" s="16">
        <v>15</v>
      </c>
      <c r="I46" s="16">
        <v>0</v>
      </c>
      <c r="J46" s="16">
        <f>IFERROR(VLOOKUP(D:D,'Sales Summary'!A:B,2,FALSE),0)</f>
        <v>0</v>
      </c>
      <c r="K46" s="16">
        <f>IFERROR(VLOOKUP(D:D,Sheet1!A:B,2,FALSE),0)</f>
        <v>0</v>
      </c>
      <c r="L46" s="16">
        <f t="shared" si="0"/>
        <v>15</v>
      </c>
      <c r="M46" s="27" t="str">
        <f t="shared" si="3"/>
        <v>$300</v>
      </c>
      <c r="N46" s="28">
        <f t="shared" si="4"/>
        <v>0</v>
      </c>
    </row>
    <row r="47" spans="1:14" x14ac:dyDescent="0.35">
      <c r="A47" s="16">
        <v>2027</v>
      </c>
      <c r="B47" s="16" t="s">
        <v>154</v>
      </c>
      <c r="C47" s="16" t="s">
        <v>155</v>
      </c>
      <c r="D47" s="16" t="s">
        <v>530</v>
      </c>
      <c r="E47" s="16" t="s">
        <v>9</v>
      </c>
      <c r="G47" s="16"/>
      <c r="H47" s="16" t="s">
        <v>651</v>
      </c>
      <c r="I47" s="16">
        <v>0</v>
      </c>
      <c r="J47" s="16">
        <f>IFERROR(VLOOKUP(D:D,'Sales Summary'!A:B,2,FALSE),0)</f>
        <v>0</v>
      </c>
      <c r="K47" s="16">
        <f>IFERROR(VLOOKUP(D:D,Sheet1!A:B,2,FALSE),0)</f>
        <v>0</v>
      </c>
      <c r="L47" s="16">
        <f t="shared" si="0"/>
        <v>0</v>
      </c>
      <c r="M47" s="27" t="str">
        <f t="shared" si="3"/>
        <v>$300</v>
      </c>
      <c r="N47" s="28">
        <f t="shared" si="4"/>
        <v>0</v>
      </c>
    </row>
    <row r="48" spans="1:14" x14ac:dyDescent="0.35">
      <c r="A48" s="16">
        <v>2027</v>
      </c>
      <c r="B48" s="16" t="s">
        <v>156</v>
      </c>
      <c r="C48" s="16" t="s">
        <v>157</v>
      </c>
      <c r="D48" s="16" t="s">
        <v>261</v>
      </c>
      <c r="E48" s="16" t="s">
        <v>14</v>
      </c>
      <c r="F48" s="16" t="s">
        <v>7</v>
      </c>
      <c r="G48" s="29" t="s">
        <v>654</v>
      </c>
      <c r="H48" s="16">
        <v>45</v>
      </c>
      <c r="I48" s="16">
        <v>0</v>
      </c>
      <c r="J48" s="16">
        <f>IFERROR(VLOOKUP(D:D,'Sales Summary'!A:B,2,FALSE),0)</f>
        <v>30</v>
      </c>
      <c r="K48" s="16">
        <f>IFERROR(VLOOKUP(D:D,Sheet1!A:B,2,FALSE),0)</f>
        <v>30</v>
      </c>
      <c r="L48" s="16">
        <f t="shared" si="0"/>
        <v>15</v>
      </c>
      <c r="M48" s="47" t="str">
        <f t="shared" si="3"/>
        <v>waived</v>
      </c>
      <c r="N48" s="28">
        <f t="shared" si="4"/>
        <v>125</v>
      </c>
    </row>
    <row r="49" spans="1:14" x14ac:dyDescent="0.35">
      <c r="A49" s="16">
        <v>2027</v>
      </c>
      <c r="B49" s="16" t="s">
        <v>158</v>
      </c>
      <c r="C49" s="16" t="s">
        <v>159</v>
      </c>
      <c r="D49" s="16" t="s">
        <v>531</v>
      </c>
      <c r="E49" s="16" t="s">
        <v>9</v>
      </c>
      <c r="G49" s="16"/>
      <c r="H49" s="16" t="s">
        <v>651</v>
      </c>
      <c r="I49" s="16">
        <v>0</v>
      </c>
      <c r="J49" s="16">
        <f>IFERROR(VLOOKUP(D:D,'Sales Summary'!A:B,2,FALSE),0)</f>
        <v>0</v>
      </c>
      <c r="K49" s="16">
        <f>IFERROR(VLOOKUP(D:D,Sheet1!A:B,2,FALSE),0)</f>
        <v>0</v>
      </c>
      <c r="L49" s="16">
        <f t="shared" si="0"/>
        <v>0</v>
      </c>
      <c r="M49" s="27" t="str">
        <f t="shared" si="3"/>
        <v>$300</v>
      </c>
      <c r="N49" s="28">
        <f t="shared" si="4"/>
        <v>0</v>
      </c>
    </row>
    <row r="50" spans="1:14" x14ac:dyDescent="0.35">
      <c r="A50" s="16">
        <v>2027</v>
      </c>
      <c r="B50" s="16" t="s">
        <v>166</v>
      </c>
      <c r="C50" s="16" t="s">
        <v>167</v>
      </c>
      <c r="D50" s="16" t="s">
        <v>310</v>
      </c>
      <c r="E50" s="16" t="s">
        <v>24</v>
      </c>
      <c r="F50" s="16" t="s">
        <v>7</v>
      </c>
      <c r="G50" s="16">
        <v>61</v>
      </c>
      <c r="H50" s="16">
        <v>15</v>
      </c>
      <c r="I50" s="16">
        <v>0</v>
      </c>
      <c r="J50" s="16">
        <f>IFERROR(VLOOKUP(D:D,'Sales Summary'!A:B,2,FALSE),0)</f>
        <v>5</v>
      </c>
      <c r="K50" s="16">
        <f>IFERROR(VLOOKUP(D:D,Sheet1!A:B,2,FALSE),0)</f>
        <v>5</v>
      </c>
      <c r="L50" s="16">
        <f t="shared" si="0"/>
        <v>10</v>
      </c>
      <c r="M50" s="27" t="str">
        <f t="shared" si="3"/>
        <v>$300</v>
      </c>
      <c r="N50" s="28">
        <f t="shared" si="4"/>
        <v>0</v>
      </c>
    </row>
    <row r="51" spans="1:14" x14ac:dyDescent="0.35">
      <c r="A51" s="16">
        <v>2027</v>
      </c>
      <c r="B51" s="16" t="s">
        <v>170</v>
      </c>
      <c r="C51" s="16" t="s">
        <v>172</v>
      </c>
      <c r="D51" s="16" t="s">
        <v>534</v>
      </c>
      <c r="E51" s="16" t="s">
        <v>108</v>
      </c>
      <c r="G51" s="16">
        <v>95</v>
      </c>
      <c r="H51" s="16">
        <v>15</v>
      </c>
      <c r="I51" s="16">
        <v>0</v>
      </c>
      <c r="J51" s="16">
        <f>IFERROR(VLOOKUP(D:D,'Sales Summary'!A:B,2,FALSE),0)</f>
        <v>0</v>
      </c>
      <c r="K51" s="16">
        <f>IFERROR(VLOOKUP(D:D,Sheet1!A:B,2,FALSE),0)</f>
        <v>0</v>
      </c>
      <c r="L51" s="16">
        <f t="shared" si="0"/>
        <v>15</v>
      </c>
      <c r="M51" s="27" t="str">
        <f t="shared" si="3"/>
        <v>$300</v>
      </c>
      <c r="N51" s="28">
        <f t="shared" si="4"/>
        <v>0</v>
      </c>
    </row>
    <row r="52" spans="1:14" x14ac:dyDescent="0.35">
      <c r="A52" s="16">
        <v>2027</v>
      </c>
      <c r="B52" s="16" t="s">
        <v>181</v>
      </c>
      <c r="C52" s="16" t="s">
        <v>184</v>
      </c>
      <c r="D52" s="16" t="s">
        <v>539</v>
      </c>
      <c r="E52" s="16" t="s">
        <v>9</v>
      </c>
      <c r="G52" s="16"/>
      <c r="H52" s="16" t="s">
        <v>651</v>
      </c>
      <c r="I52" s="16">
        <v>0</v>
      </c>
      <c r="J52" s="16">
        <f>IFERROR(VLOOKUP(D:D,'Sales Summary'!A:B,2,FALSE),0)</f>
        <v>2</v>
      </c>
      <c r="K52" s="16">
        <f>IFERROR(VLOOKUP(D:D,Sheet1!A:B,2,FALSE),0)</f>
        <v>2</v>
      </c>
      <c r="L52" s="16">
        <f t="shared" si="0"/>
        <v>0</v>
      </c>
      <c r="M52" s="27" t="str">
        <f t="shared" si="3"/>
        <v>$300</v>
      </c>
      <c r="N52" s="28">
        <f t="shared" si="4"/>
        <v>0</v>
      </c>
    </row>
    <row r="53" spans="1:14" x14ac:dyDescent="0.35">
      <c r="A53" s="16">
        <v>2027</v>
      </c>
      <c r="B53" s="16" t="s">
        <v>193</v>
      </c>
      <c r="C53" s="16" t="s">
        <v>65</v>
      </c>
      <c r="D53" s="16" t="s">
        <v>544</v>
      </c>
      <c r="E53" s="16" t="s">
        <v>24</v>
      </c>
      <c r="G53" s="16"/>
      <c r="H53" s="16" t="s">
        <v>651</v>
      </c>
      <c r="I53" s="16">
        <v>0</v>
      </c>
      <c r="J53" s="16">
        <f>IFERROR(VLOOKUP(D:D,'Sales Summary'!A:B,2,FALSE),0)</f>
        <v>0</v>
      </c>
      <c r="K53" s="16">
        <f>IFERROR(VLOOKUP(D:D,Sheet1!A:B,2,FALSE),0)</f>
        <v>0</v>
      </c>
      <c r="L53" s="16">
        <f t="shared" si="0"/>
        <v>0</v>
      </c>
      <c r="M53" s="27" t="str">
        <f t="shared" si="3"/>
        <v>$300</v>
      </c>
      <c r="N53" s="28">
        <f t="shared" si="4"/>
        <v>0</v>
      </c>
    </row>
    <row r="54" spans="1:14" x14ac:dyDescent="0.35">
      <c r="A54" s="16">
        <v>2027</v>
      </c>
      <c r="B54" s="16" t="s">
        <v>198</v>
      </c>
      <c r="C54" s="16" t="s">
        <v>199</v>
      </c>
      <c r="D54" s="16" t="s">
        <v>547</v>
      </c>
      <c r="E54" s="16" t="s">
        <v>9</v>
      </c>
      <c r="G54" s="16"/>
      <c r="H54" s="16" t="s">
        <v>651</v>
      </c>
      <c r="I54" s="16">
        <v>0</v>
      </c>
      <c r="J54" s="16">
        <f>IFERROR(VLOOKUP(D:D,'Sales Summary'!A:B,2,FALSE),0)</f>
        <v>0</v>
      </c>
      <c r="K54" s="16">
        <f>IFERROR(VLOOKUP(D:D,Sheet1!A:B,2,FALSE),0)</f>
        <v>0</v>
      </c>
      <c r="L54" s="16">
        <f t="shared" si="0"/>
        <v>0</v>
      </c>
      <c r="M54" s="27" t="str">
        <f t="shared" si="3"/>
        <v>$300</v>
      </c>
      <c r="N54" s="28">
        <f t="shared" si="4"/>
        <v>0</v>
      </c>
    </row>
    <row r="55" spans="1:14" x14ac:dyDescent="0.35">
      <c r="A55" s="16">
        <v>2027</v>
      </c>
      <c r="B55" s="16" t="s">
        <v>213</v>
      </c>
      <c r="C55" s="16" t="s">
        <v>214</v>
      </c>
      <c r="D55" s="16" t="s">
        <v>242</v>
      </c>
      <c r="E55" s="16" t="s">
        <v>9</v>
      </c>
      <c r="F55" s="16" t="s">
        <v>7</v>
      </c>
      <c r="G55" s="16">
        <v>6</v>
      </c>
      <c r="H55" s="16">
        <v>15</v>
      </c>
      <c r="I55" s="16">
        <v>0</v>
      </c>
      <c r="J55" s="16">
        <f>IFERROR(VLOOKUP(D:D,'Sales Summary'!A:B,2,FALSE),0)</f>
        <v>7</v>
      </c>
      <c r="K55" s="16">
        <f>IFERROR(VLOOKUP(D:D,Sheet1!A:B,2,FALSE),0)</f>
        <v>7</v>
      </c>
      <c r="L55" s="16">
        <f t="shared" si="0"/>
        <v>8</v>
      </c>
      <c r="M55" s="27" t="str">
        <f t="shared" si="3"/>
        <v>$300</v>
      </c>
      <c r="N55" s="28">
        <f t="shared" si="4"/>
        <v>0</v>
      </c>
    </row>
    <row r="56" spans="1:14" x14ac:dyDescent="0.35">
      <c r="A56" s="16">
        <v>2028</v>
      </c>
      <c r="B56" s="16" t="s">
        <v>4</v>
      </c>
      <c r="C56" s="16" t="s">
        <v>5</v>
      </c>
      <c r="D56" s="16" t="s">
        <v>252</v>
      </c>
      <c r="E56" s="16" t="s">
        <v>6</v>
      </c>
      <c r="F56" s="16" t="s">
        <v>7</v>
      </c>
      <c r="G56" s="16">
        <v>60</v>
      </c>
      <c r="H56" s="16">
        <v>15</v>
      </c>
      <c r="I56" s="16">
        <v>0</v>
      </c>
      <c r="J56" s="16">
        <f>IFERROR(VLOOKUP(D:D,'Sales Summary'!A:B,2,FALSE),0)</f>
        <v>12</v>
      </c>
      <c r="K56" s="16">
        <f>IFERROR(VLOOKUP(D:D,Sheet1!A:B,2,FALSE),0)</f>
        <v>12</v>
      </c>
      <c r="L56" s="16">
        <f t="shared" si="0"/>
        <v>3</v>
      </c>
      <c r="M56" s="27" t="str">
        <f t="shared" si="3"/>
        <v>$300</v>
      </c>
      <c r="N56" s="28">
        <f t="shared" si="4"/>
        <v>0</v>
      </c>
    </row>
    <row r="57" spans="1:14" x14ac:dyDescent="0.35">
      <c r="A57" s="16">
        <v>2028</v>
      </c>
      <c r="B57" s="16" t="s">
        <v>4</v>
      </c>
      <c r="C57" s="16" t="s">
        <v>8</v>
      </c>
      <c r="D57" s="16" t="s">
        <v>243</v>
      </c>
      <c r="E57" s="16" t="s">
        <v>9</v>
      </c>
      <c r="F57" s="16" t="s">
        <v>7</v>
      </c>
      <c r="G57" s="16">
        <v>8</v>
      </c>
      <c r="H57" s="16">
        <v>15</v>
      </c>
      <c r="I57" s="16">
        <v>0</v>
      </c>
      <c r="J57" s="16">
        <f>IFERROR(VLOOKUP(D:D,'Sales Summary'!A:B,2,FALSE),0)</f>
        <v>19</v>
      </c>
      <c r="K57" s="16">
        <f>IFERROR(VLOOKUP(D:D,Sheet1!A:B,2,FALSE),0)</f>
        <v>15</v>
      </c>
      <c r="L57" s="16">
        <f t="shared" si="0"/>
        <v>0</v>
      </c>
      <c r="M57" s="47" t="str">
        <f t="shared" si="3"/>
        <v>waived</v>
      </c>
      <c r="N57" s="28">
        <f t="shared" si="4"/>
        <v>20</v>
      </c>
    </row>
    <row r="58" spans="1:14" x14ac:dyDescent="0.35">
      <c r="A58" s="16">
        <v>2028</v>
      </c>
      <c r="B58" s="16" t="s">
        <v>10</v>
      </c>
      <c r="C58" s="16" t="s">
        <v>11</v>
      </c>
      <c r="D58" s="16" t="s">
        <v>336</v>
      </c>
      <c r="E58" s="16" t="s">
        <v>9</v>
      </c>
      <c r="G58" s="16"/>
      <c r="H58" s="16" t="s">
        <v>651</v>
      </c>
      <c r="I58" s="16">
        <v>0</v>
      </c>
      <c r="J58" s="16">
        <f>IFERROR(VLOOKUP(D:D,'Sales Summary'!A:B,2,FALSE),0)</f>
        <v>5</v>
      </c>
      <c r="K58" s="16">
        <f>IFERROR(VLOOKUP(D:D,Sheet1!A:B,2,FALSE),0)</f>
        <v>5</v>
      </c>
      <c r="L58" s="16">
        <f t="shared" si="0"/>
        <v>0</v>
      </c>
      <c r="M58" s="27" t="str">
        <f t="shared" si="3"/>
        <v>$300</v>
      </c>
      <c r="N58" s="28">
        <f t="shared" si="4"/>
        <v>0</v>
      </c>
    </row>
    <row r="59" spans="1:14" x14ac:dyDescent="0.35">
      <c r="A59" s="16">
        <v>2028</v>
      </c>
      <c r="B59" s="16" t="s">
        <v>15</v>
      </c>
      <c r="C59" s="16" t="s">
        <v>16</v>
      </c>
      <c r="D59" s="16" t="s">
        <v>296</v>
      </c>
      <c r="E59" s="16" t="s">
        <v>17</v>
      </c>
      <c r="F59" s="16" t="s">
        <v>7</v>
      </c>
      <c r="G59" s="29" t="s">
        <v>229</v>
      </c>
      <c r="H59" s="16">
        <v>30</v>
      </c>
      <c r="I59" s="16">
        <v>0</v>
      </c>
      <c r="J59" s="16">
        <f>IFERROR(VLOOKUP(D:D,'Sales Summary'!A:B,2,FALSE),0)</f>
        <v>9</v>
      </c>
      <c r="K59" s="16">
        <f>IFERROR(VLOOKUP(D:D,Sheet1!A:B,2,FALSE),0)</f>
        <v>9</v>
      </c>
      <c r="L59" s="16">
        <f t="shared" si="0"/>
        <v>21</v>
      </c>
      <c r="M59" s="27" t="str">
        <f t="shared" si="3"/>
        <v>$300</v>
      </c>
      <c r="N59" s="28">
        <f t="shared" si="4"/>
        <v>0</v>
      </c>
    </row>
    <row r="60" spans="1:14" x14ac:dyDescent="0.35">
      <c r="A60" s="16">
        <v>2028</v>
      </c>
      <c r="B60" s="16" t="s">
        <v>39</v>
      </c>
      <c r="C60" s="16" t="s">
        <v>40</v>
      </c>
      <c r="D60" s="16" t="s">
        <v>266</v>
      </c>
      <c r="E60" s="16" t="s">
        <v>6</v>
      </c>
      <c r="F60" s="16" t="s">
        <v>7</v>
      </c>
      <c r="G60" s="29" t="s">
        <v>230</v>
      </c>
      <c r="H60" s="16">
        <v>30</v>
      </c>
      <c r="I60" s="16">
        <v>0</v>
      </c>
      <c r="J60" s="16">
        <f>IFERROR(VLOOKUP(D:D,'Sales Summary'!A:B,2,FALSE),0)</f>
        <v>12</v>
      </c>
      <c r="K60" s="16">
        <f>IFERROR(VLOOKUP(D:D,Sheet1!A:B,2,FALSE),0)</f>
        <v>12</v>
      </c>
      <c r="L60" s="16">
        <f t="shared" si="0"/>
        <v>18</v>
      </c>
      <c r="M60" s="27" t="str">
        <f t="shared" si="3"/>
        <v>$300</v>
      </c>
      <c r="N60" s="28">
        <f t="shared" si="4"/>
        <v>0</v>
      </c>
    </row>
    <row r="61" spans="1:14" x14ac:dyDescent="0.35">
      <c r="A61" s="16">
        <v>2028</v>
      </c>
      <c r="B61" s="16" t="s">
        <v>53</v>
      </c>
      <c r="C61" s="16" t="s">
        <v>54</v>
      </c>
      <c r="D61" s="16" t="s">
        <v>565</v>
      </c>
      <c r="E61" s="16" t="s">
        <v>17</v>
      </c>
      <c r="G61" s="16"/>
      <c r="H61" s="16" t="s">
        <v>651</v>
      </c>
      <c r="I61" s="16">
        <v>0</v>
      </c>
      <c r="J61" s="16">
        <f>IFERROR(VLOOKUP(D:D,'Sales Summary'!A:B,2,FALSE),0)</f>
        <v>0</v>
      </c>
      <c r="K61" s="16">
        <f>IFERROR(VLOOKUP(D:D,Sheet1!A:B,2,FALSE),0)</f>
        <v>0</v>
      </c>
      <c r="L61" s="16">
        <f t="shared" si="0"/>
        <v>0</v>
      </c>
      <c r="M61" s="27" t="str">
        <f t="shared" si="3"/>
        <v>$300</v>
      </c>
      <c r="N61" s="28">
        <f t="shared" si="4"/>
        <v>0</v>
      </c>
    </row>
    <row r="62" spans="1:14" x14ac:dyDescent="0.35">
      <c r="A62" s="16">
        <v>2028</v>
      </c>
      <c r="B62" s="16" t="s">
        <v>55</v>
      </c>
      <c r="C62" s="16" t="s">
        <v>56</v>
      </c>
      <c r="D62" s="16" t="s">
        <v>408</v>
      </c>
      <c r="E62" s="16" t="s">
        <v>9</v>
      </c>
      <c r="F62" s="16" t="s">
        <v>7</v>
      </c>
      <c r="G62" s="16">
        <v>54</v>
      </c>
      <c r="H62" s="16">
        <v>15</v>
      </c>
      <c r="I62" s="16">
        <v>0</v>
      </c>
      <c r="J62" s="16">
        <f>IFERROR(VLOOKUP(D:D,'Sales Summary'!A:B,2,FALSE),0)</f>
        <v>10</v>
      </c>
      <c r="K62" s="16">
        <f>IFERROR(VLOOKUP(D:D,Sheet1!A:B,2,FALSE),0)</f>
        <v>10</v>
      </c>
      <c r="L62" s="16">
        <f t="shared" si="0"/>
        <v>5</v>
      </c>
      <c r="M62" s="27" t="str">
        <f t="shared" si="3"/>
        <v>$300</v>
      </c>
      <c r="N62" s="28">
        <f t="shared" si="4"/>
        <v>0</v>
      </c>
    </row>
    <row r="63" spans="1:14" x14ac:dyDescent="0.35">
      <c r="A63" s="16">
        <v>2028</v>
      </c>
      <c r="B63" s="16" t="s">
        <v>59</v>
      </c>
      <c r="C63" s="16" t="s">
        <v>60</v>
      </c>
      <c r="D63" s="16" t="s">
        <v>263</v>
      </c>
      <c r="E63" s="16" t="s">
        <v>24</v>
      </c>
      <c r="F63" s="16" t="s">
        <v>7</v>
      </c>
      <c r="G63" s="16">
        <v>17</v>
      </c>
      <c r="H63" s="16">
        <v>15</v>
      </c>
      <c r="I63" s="16">
        <v>0</v>
      </c>
      <c r="J63" s="16">
        <f>IFERROR(VLOOKUP(D:D,'Sales Summary'!A:B,2,FALSE),0)</f>
        <v>8</v>
      </c>
      <c r="K63" s="16">
        <f>IFERROR(VLOOKUP(D:D,Sheet1!A:B,2,FALSE),0)</f>
        <v>8</v>
      </c>
      <c r="L63" s="16">
        <f t="shared" si="0"/>
        <v>7</v>
      </c>
      <c r="M63" s="27" t="str">
        <f t="shared" si="3"/>
        <v>$300</v>
      </c>
      <c r="N63" s="28">
        <f t="shared" si="4"/>
        <v>0</v>
      </c>
    </row>
    <row r="64" spans="1:14" x14ac:dyDescent="0.35">
      <c r="A64" s="16">
        <v>2028</v>
      </c>
      <c r="B64" s="16" t="s">
        <v>67</v>
      </c>
      <c r="C64" s="16" t="s">
        <v>68</v>
      </c>
      <c r="D64" s="16" t="s">
        <v>262</v>
      </c>
      <c r="E64" s="16" t="s">
        <v>14</v>
      </c>
      <c r="F64" s="16" t="s">
        <v>7</v>
      </c>
      <c r="G64" s="16">
        <v>16</v>
      </c>
      <c r="H64" s="16">
        <v>15</v>
      </c>
      <c r="I64" s="16">
        <v>0</v>
      </c>
      <c r="J64" s="16">
        <f>IFERROR(VLOOKUP(D:D,'Sales Summary'!A:B,2,FALSE),0)</f>
        <v>10</v>
      </c>
      <c r="K64" s="16">
        <f>IFERROR(VLOOKUP(D:D,Sheet1!A:B,2,FALSE),0)</f>
        <v>10</v>
      </c>
      <c r="L64" s="16">
        <f t="shared" si="0"/>
        <v>5</v>
      </c>
      <c r="M64" s="27" t="str">
        <f t="shared" si="3"/>
        <v>$300</v>
      </c>
      <c r="N64" s="28">
        <f t="shared" si="4"/>
        <v>0</v>
      </c>
    </row>
    <row r="65" spans="1:14" x14ac:dyDescent="0.35">
      <c r="A65" s="16">
        <v>2028</v>
      </c>
      <c r="B65" s="16" t="s">
        <v>96</v>
      </c>
      <c r="C65" s="16" t="s">
        <v>97</v>
      </c>
      <c r="D65" s="16" t="s">
        <v>247</v>
      </c>
      <c r="E65" s="16" t="s">
        <v>98</v>
      </c>
      <c r="F65" s="16" t="s">
        <v>7</v>
      </c>
      <c r="G65" s="16">
        <v>55</v>
      </c>
      <c r="H65" s="16">
        <v>15</v>
      </c>
      <c r="I65" s="16">
        <v>0</v>
      </c>
      <c r="J65" s="16">
        <f>IFERROR(VLOOKUP(D:D,'Sales Summary'!A:B,2,FALSE),0)</f>
        <v>18</v>
      </c>
      <c r="K65" s="16">
        <f>IFERROR(VLOOKUP(D:D,Sheet1!A:B,2,FALSE),0)</f>
        <v>15</v>
      </c>
      <c r="L65" s="16">
        <f t="shared" si="0"/>
        <v>0</v>
      </c>
      <c r="M65" s="47" t="str">
        <f t="shared" si="3"/>
        <v>waived</v>
      </c>
      <c r="N65" s="28">
        <f t="shared" si="4"/>
        <v>15</v>
      </c>
    </row>
    <row r="66" spans="1:14" x14ac:dyDescent="0.35">
      <c r="A66" s="16">
        <v>2028</v>
      </c>
      <c r="B66" s="16" t="s">
        <v>101</v>
      </c>
      <c r="C66" s="16" t="s">
        <v>102</v>
      </c>
      <c r="D66" s="16" t="s">
        <v>574</v>
      </c>
      <c r="E66" s="16" t="s">
        <v>14</v>
      </c>
      <c r="G66" s="16"/>
      <c r="H66" s="16" t="s">
        <v>651</v>
      </c>
      <c r="I66" s="16">
        <v>0</v>
      </c>
      <c r="J66" s="16">
        <f>IFERROR(VLOOKUP(D:D,'Sales Summary'!A:B,2,FALSE),0)</f>
        <v>0</v>
      </c>
      <c r="K66" s="16">
        <f>IFERROR(VLOOKUP(D:D,Sheet1!A:B,2,FALSE),0)</f>
        <v>0</v>
      </c>
      <c r="L66" s="16">
        <f t="shared" si="0"/>
        <v>0</v>
      </c>
      <c r="M66" s="27" t="str">
        <f t="shared" si="3"/>
        <v>$300</v>
      </c>
      <c r="N66" s="28">
        <f t="shared" si="4"/>
        <v>0</v>
      </c>
    </row>
    <row r="67" spans="1:14" x14ac:dyDescent="0.35">
      <c r="A67" s="16">
        <v>2028</v>
      </c>
      <c r="B67" s="16" t="s">
        <v>106</v>
      </c>
      <c r="C67" s="16" t="s">
        <v>107</v>
      </c>
      <c r="D67" s="16" t="s">
        <v>372</v>
      </c>
      <c r="E67" s="16" t="s">
        <v>108</v>
      </c>
      <c r="F67" s="16" t="s">
        <v>7</v>
      </c>
      <c r="G67" s="16" t="s">
        <v>656</v>
      </c>
      <c r="H67" s="16">
        <v>30</v>
      </c>
      <c r="I67" s="16">
        <v>0</v>
      </c>
      <c r="J67" s="16">
        <f>IFERROR(VLOOKUP(D:D,'Sales Summary'!A:B,2,FALSE),0)</f>
        <v>31</v>
      </c>
      <c r="K67" s="16">
        <f>IFERROR(VLOOKUP(D:D,Sheet1!A:B,2,FALSE),0)</f>
        <v>15</v>
      </c>
      <c r="L67" s="16">
        <f t="shared" ref="L67:L101" si="5">IFERROR((H67-K67-I67),0)</f>
        <v>15</v>
      </c>
      <c r="M67" s="47" t="str">
        <f t="shared" ref="M67:M98" si="6">IF(J67&gt;14,"waived","$300")</f>
        <v>waived</v>
      </c>
      <c r="N67" s="28">
        <f t="shared" ref="N67:N98" si="7">(IF(J67&gt;15,( J67-15)*5,0)) +(IF(J67&lt;=29,0,IF(J67&lt;=44,50,IF(J67&lt;=59,100,IF(J67&lt;=74,150,IF(J67&lt;=89,200,"0"))))))</f>
        <v>130</v>
      </c>
    </row>
    <row r="68" spans="1:14" x14ac:dyDescent="0.35">
      <c r="A68" s="16">
        <v>2028</v>
      </c>
      <c r="B68" s="16" t="s">
        <v>109</v>
      </c>
      <c r="C68" s="16" t="s">
        <v>110</v>
      </c>
      <c r="D68" s="16" t="s">
        <v>255</v>
      </c>
      <c r="E68" s="16" t="s">
        <v>9</v>
      </c>
      <c r="F68" s="16" t="s">
        <v>7</v>
      </c>
      <c r="G68" s="30">
        <v>40106</v>
      </c>
      <c r="H68" s="16">
        <v>30</v>
      </c>
      <c r="I68" s="16">
        <v>0</v>
      </c>
      <c r="J68" s="16">
        <f>IFERROR(VLOOKUP(D:D,'Sales Summary'!A:B,2,FALSE),0)</f>
        <v>43</v>
      </c>
      <c r="K68" s="16">
        <f>IFERROR(VLOOKUP(D:D,Sheet1!A:B,2,FALSE),0)</f>
        <v>29</v>
      </c>
      <c r="L68" s="16">
        <f t="shared" si="5"/>
        <v>1</v>
      </c>
      <c r="M68" s="47" t="str">
        <f t="shared" si="6"/>
        <v>waived</v>
      </c>
      <c r="N68" s="28">
        <f t="shared" si="7"/>
        <v>190</v>
      </c>
    </row>
    <row r="69" spans="1:14" x14ac:dyDescent="0.35">
      <c r="A69" s="16">
        <v>2028</v>
      </c>
      <c r="B69" s="16" t="s">
        <v>119</v>
      </c>
      <c r="C69" s="16" t="s">
        <v>120</v>
      </c>
      <c r="D69" s="16" t="s">
        <v>515</v>
      </c>
      <c r="E69" s="16" t="s">
        <v>14</v>
      </c>
      <c r="G69" s="16">
        <v>93</v>
      </c>
      <c r="H69" s="16">
        <v>15</v>
      </c>
      <c r="I69" s="16">
        <v>0</v>
      </c>
      <c r="J69" s="16">
        <f>IFERROR(VLOOKUP(D:D,'Sales Summary'!A:B,2,FALSE),0)</f>
        <v>0</v>
      </c>
      <c r="K69" s="16">
        <f>IFERROR(VLOOKUP(D:D,Sheet1!A:B,2,FALSE),0)</f>
        <v>0</v>
      </c>
      <c r="L69" s="16">
        <f t="shared" si="5"/>
        <v>15</v>
      </c>
      <c r="M69" s="27" t="str">
        <f t="shared" si="6"/>
        <v>$300</v>
      </c>
      <c r="N69" s="28">
        <f t="shared" si="7"/>
        <v>0</v>
      </c>
    </row>
    <row r="70" spans="1:14" x14ac:dyDescent="0.35">
      <c r="A70" s="16">
        <v>2028</v>
      </c>
      <c r="B70" s="16" t="s">
        <v>128</v>
      </c>
      <c r="C70" s="16" t="s">
        <v>129</v>
      </c>
      <c r="D70" s="16" t="s">
        <v>520</v>
      </c>
      <c r="E70" s="16" t="s">
        <v>9</v>
      </c>
      <c r="G70" s="16"/>
      <c r="H70" s="16" t="s">
        <v>651</v>
      </c>
      <c r="I70" s="16">
        <v>0</v>
      </c>
      <c r="J70" s="16">
        <f>IFERROR(VLOOKUP(D:D,'Sales Summary'!A:B,2,FALSE),0)</f>
        <v>4</v>
      </c>
      <c r="K70" s="16">
        <f>IFERROR(VLOOKUP(D:D,Sheet1!A:B,2,FALSE),0)</f>
        <v>4</v>
      </c>
      <c r="L70" s="16">
        <f t="shared" si="5"/>
        <v>0</v>
      </c>
      <c r="M70" s="27" t="str">
        <f t="shared" si="6"/>
        <v>$300</v>
      </c>
      <c r="N70" s="28">
        <f t="shared" si="7"/>
        <v>0</v>
      </c>
    </row>
    <row r="71" spans="1:14" x14ac:dyDescent="0.35">
      <c r="A71" s="16">
        <v>2028</v>
      </c>
      <c r="B71" s="16" t="s">
        <v>134</v>
      </c>
      <c r="C71" s="16" t="s">
        <v>135</v>
      </c>
      <c r="D71" s="16" t="s">
        <v>523</v>
      </c>
      <c r="E71" s="16" t="s">
        <v>14</v>
      </c>
      <c r="F71" s="16" t="s">
        <v>7</v>
      </c>
      <c r="G71" s="16">
        <v>9</v>
      </c>
      <c r="H71" s="16">
        <v>15</v>
      </c>
      <c r="I71" s="16">
        <v>0</v>
      </c>
      <c r="J71" s="16">
        <f>IFERROR(VLOOKUP(D:D,'Sales Summary'!A:B,2,FALSE),0)</f>
        <v>15</v>
      </c>
      <c r="K71" s="16">
        <f>IFERROR(VLOOKUP(D:D,Sheet1!A:B,2,FALSE),0)</f>
        <v>15</v>
      </c>
      <c r="L71" s="16">
        <f t="shared" si="5"/>
        <v>0</v>
      </c>
      <c r="M71" s="47" t="str">
        <f t="shared" si="6"/>
        <v>waived</v>
      </c>
      <c r="N71" s="28">
        <f t="shared" si="7"/>
        <v>0</v>
      </c>
    </row>
    <row r="72" spans="1:14" x14ac:dyDescent="0.35">
      <c r="A72" s="16">
        <v>2028</v>
      </c>
      <c r="B72" s="16" t="s">
        <v>143</v>
      </c>
      <c r="C72" s="16" t="s">
        <v>144</v>
      </c>
      <c r="D72" s="16" t="s">
        <v>526</v>
      </c>
      <c r="E72" s="16" t="s">
        <v>77</v>
      </c>
      <c r="G72" s="16"/>
      <c r="H72" s="16" t="s">
        <v>651</v>
      </c>
      <c r="I72" s="16">
        <v>0</v>
      </c>
      <c r="J72" s="16">
        <f>IFERROR(VLOOKUP(D:D,'Sales Summary'!A:B,2,FALSE),0)</f>
        <v>0</v>
      </c>
      <c r="K72" s="16">
        <f>IFERROR(VLOOKUP(D:D,Sheet1!A:B,2,FALSE),0)</f>
        <v>0</v>
      </c>
      <c r="L72" s="16">
        <f t="shared" si="5"/>
        <v>0</v>
      </c>
      <c r="M72" s="27" t="str">
        <f t="shared" si="6"/>
        <v>$300</v>
      </c>
      <c r="N72" s="28">
        <f t="shared" si="7"/>
        <v>0</v>
      </c>
    </row>
    <row r="73" spans="1:14" x14ac:dyDescent="0.35">
      <c r="A73" s="16">
        <v>2028</v>
      </c>
      <c r="B73" s="16" t="s">
        <v>148</v>
      </c>
      <c r="C73" s="16" t="s">
        <v>149</v>
      </c>
      <c r="D73" s="16" t="s">
        <v>270</v>
      </c>
      <c r="E73" s="16" t="s">
        <v>9</v>
      </c>
      <c r="F73" s="16" t="s">
        <v>7</v>
      </c>
      <c r="G73" s="29" t="s">
        <v>231</v>
      </c>
      <c r="H73" s="16">
        <v>30</v>
      </c>
      <c r="I73" s="16">
        <v>0</v>
      </c>
      <c r="J73" s="16">
        <f>IFERROR(VLOOKUP(D:D,'Sales Summary'!A:B,2,FALSE),0)</f>
        <v>15</v>
      </c>
      <c r="K73" s="16">
        <f>IFERROR(VLOOKUP(D:D,Sheet1!A:B,2,FALSE),0)</f>
        <v>15</v>
      </c>
      <c r="L73" s="16">
        <f t="shared" si="5"/>
        <v>15</v>
      </c>
      <c r="M73" s="47" t="str">
        <f t="shared" si="6"/>
        <v>waived</v>
      </c>
      <c r="N73" s="28">
        <f t="shared" si="7"/>
        <v>0</v>
      </c>
    </row>
    <row r="74" spans="1:14" x14ac:dyDescent="0.35">
      <c r="A74" s="16">
        <v>2028</v>
      </c>
      <c r="B74" s="16" t="s">
        <v>162</v>
      </c>
      <c r="C74" s="16" t="s">
        <v>163</v>
      </c>
      <c r="D74" s="16" t="s">
        <v>257</v>
      </c>
      <c r="E74" s="16" t="s">
        <v>14</v>
      </c>
      <c r="F74" s="16" t="s">
        <v>7</v>
      </c>
      <c r="G74" s="29" t="s">
        <v>216</v>
      </c>
      <c r="H74" s="16">
        <v>45</v>
      </c>
      <c r="I74" s="16">
        <v>0</v>
      </c>
      <c r="J74" s="16">
        <f>IFERROR(VLOOKUP(D:D,'Sales Summary'!A:B,2,FALSE),0)</f>
        <v>34</v>
      </c>
      <c r="K74" s="16">
        <f>IFERROR(VLOOKUP(D:D,Sheet1!A:B,2,FALSE),0)</f>
        <v>23</v>
      </c>
      <c r="L74" s="16">
        <f t="shared" si="5"/>
        <v>22</v>
      </c>
      <c r="M74" s="47" t="str">
        <f t="shared" si="6"/>
        <v>waived</v>
      </c>
      <c r="N74" s="28">
        <f t="shared" si="7"/>
        <v>145</v>
      </c>
    </row>
    <row r="75" spans="1:14" x14ac:dyDescent="0.35">
      <c r="A75" s="16">
        <v>2028</v>
      </c>
      <c r="B75" s="16" t="s">
        <v>164</v>
      </c>
      <c r="C75" s="16" t="s">
        <v>165</v>
      </c>
      <c r="D75" s="16" t="s">
        <v>248</v>
      </c>
      <c r="E75" s="16" t="s">
        <v>6</v>
      </c>
      <c r="F75" s="16" t="s">
        <v>7</v>
      </c>
      <c r="G75" s="16">
        <v>56</v>
      </c>
      <c r="H75" s="16">
        <v>15</v>
      </c>
      <c r="I75" s="16">
        <v>0</v>
      </c>
      <c r="J75" s="16">
        <f>IFERROR(VLOOKUP(D:D,'Sales Summary'!A:B,2,FALSE),0)</f>
        <v>17</v>
      </c>
      <c r="K75" s="16">
        <f>IFERROR(VLOOKUP(D:D,Sheet1!A:B,2,FALSE),0)</f>
        <v>14</v>
      </c>
      <c r="L75" s="16">
        <f t="shared" si="5"/>
        <v>1</v>
      </c>
      <c r="M75" s="47" t="str">
        <f t="shared" si="6"/>
        <v>waived</v>
      </c>
      <c r="N75" s="28">
        <f t="shared" si="7"/>
        <v>10</v>
      </c>
    </row>
    <row r="76" spans="1:14" x14ac:dyDescent="0.35">
      <c r="A76" s="16">
        <v>2028</v>
      </c>
      <c r="B76" s="16" t="s">
        <v>175</v>
      </c>
      <c r="C76" s="16" t="s">
        <v>176</v>
      </c>
      <c r="D76" s="16" t="s">
        <v>536</v>
      </c>
      <c r="E76" s="16" t="s">
        <v>6</v>
      </c>
      <c r="G76" s="16"/>
      <c r="H76" s="16" t="s">
        <v>651</v>
      </c>
      <c r="I76" s="16">
        <v>0</v>
      </c>
      <c r="J76" s="16">
        <f>IFERROR(VLOOKUP(D:D,'Sales Summary'!A:B,2,FALSE),0)</f>
        <v>0</v>
      </c>
      <c r="K76" s="16">
        <f>IFERROR(VLOOKUP(D:D,Sheet1!A:B,2,FALSE),0)</f>
        <v>0</v>
      </c>
      <c r="L76" s="16">
        <f t="shared" si="5"/>
        <v>0</v>
      </c>
      <c r="M76" s="27" t="str">
        <f t="shared" si="6"/>
        <v>$300</v>
      </c>
      <c r="N76" s="28">
        <f t="shared" si="7"/>
        <v>0</v>
      </c>
    </row>
    <row r="77" spans="1:14" x14ac:dyDescent="0.35">
      <c r="A77" s="16">
        <v>2028</v>
      </c>
      <c r="B77" s="16" t="s">
        <v>177</v>
      </c>
      <c r="C77" s="16" t="s">
        <v>178</v>
      </c>
      <c r="D77" s="16" t="s">
        <v>253</v>
      </c>
      <c r="E77" s="16" t="s">
        <v>14</v>
      </c>
      <c r="F77" s="16" t="s">
        <v>7</v>
      </c>
      <c r="G77" s="29" t="s">
        <v>228</v>
      </c>
      <c r="H77" s="16">
        <v>30</v>
      </c>
      <c r="I77" s="16">
        <v>0</v>
      </c>
      <c r="J77" s="16">
        <f>IFERROR(VLOOKUP(D:D,'Sales Summary'!A:B,2,FALSE),0)</f>
        <v>22</v>
      </c>
      <c r="K77" s="16">
        <f>IFERROR(VLOOKUP(D:D,Sheet1!A:B,2,FALSE),0)</f>
        <v>22</v>
      </c>
      <c r="L77" s="16">
        <f t="shared" si="5"/>
        <v>8</v>
      </c>
      <c r="M77" s="47" t="str">
        <f t="shared" si="6"/>
        <v>waived</v>
      </c>
      <c r="N77" s="28">
        <f t="shared" si="7"/>
        <v>35</v>
      </c>
    </row>
    <row r="78" spans="1:14" x14ac:dyDescent="0.35">
      <c r="A78" s="16">
        <v>2028</v>
      </c>
      <c r="B78" s="16" t="s">
        <v>181</v>
      </c>
      <c r="C78" s="16" t="s">
        <v>183</v>
      </c>
      <c r="D78" s="16" t="s">
        <v>538</v>
      </c>
      <c r="E78" s="16" t="s">
        <v>9</v>
      </c>
      <c r="G78" s="16"/>
      <c r="H78" s="16" t="s">
        <v>651</v>
      </c>
      <c r="I78" s="16">
        <v>0</v>
      </c>
      <c r="J78" s="16">
        <f>IFERROR(VLOOKUP(D:D,'Sales Summary'!A:B,2,FALSE),0)</f>
        <v>0</v>
      </c>
      <c r="K78" s="16">
        <f>IFERROR(VLOOKUP(D:D,Sheet1!A:B,2,FALSE),0)</f>
        <v>0</v>
      </c>
      <c r="L78" s="16">
        <f t="shared" si="5"/>
        <v>0</v>
      </c>
      <c r="M78" s="27" t="str">
        <f t="shared" si="6"/>
        <v>$300</v>
      </c>
      <c r="N78" s="28">
        <f t="shared" si="7"/>
        <v>0</v>
      </c>
    </row>
    <row r="79" spans="1:14" x14ac:dyDescent="0.35">
      <c r="A79" s="16">
        <v>2028</v>
      </c>
      <c r="B79" s="16" t="s">
        <v>185</v>
      </c>
      <c r="C79" s="16" t="s">
        <v>186</v>
      </c>
      <c r="D79" s="16" t="s">
        <v>540</v>
      </c>
      <c r="E79" s="16" t="s">
        <v>6</v>
      </c>
      <c r="G79" s="16"/>
      <c r="H79" s="16">
        <v>15</v>
      </c>
      <c r="I79" s="16">
        <v>0</v>
      </c>
      <c r="J79" s="16">
        <f>IFERROR(VLOOKUP(D:D,'Sales Summary'!A:B,2,FALSE),0)</f>
        <v>0</v>
      </c>
      <c r="K79" s="16">
        <f>IFERROR(VLOOKUP(D:D,Sheet1!A:B,2,FALSE),0)</f>
        <v>0</v>
      </c>
      <c r="L79" s="16">
        <f t="shared" si="5"/>
        <v>15</v>
      </c>
      <c r="M79" s="27" t="str">
        <f t="shared" si="6"/>
        <v>$300</v>
      </c>
      <c r="N79" s="28">
        <f t="shared" si="7"/>
        <v>0</v>
      </c>
    </row>
    <row r="80" spans="1:14" x14ac:dyDescent="0.35">
      <c r="A80" s="16">
        <v>2028</v>
      </c>
      <c r="B80" s="16" t="s">
        <v>196</v>
      </c>
      <c r="C80" s="16" t="s">
        <v>197</v>
      </c>
      <c r="D80" s="16" t="s">
        <v>546</v>
      </c>
      <c r="E80" s="16" t="s">
        <v>9</v>
      </c>
      <c r="G80" s="29" t="s">
        <v>218</v>
      </c>
      <c r="H80" s="16">
        <v>30</v>
      </c>
      <c r="I80" s="16">
        <v>0</v>
      </c>
      <c r="J80" s="16">
        <f>IFERROR(VLOOKUP(D:D,'Sales Summary'!A:B,2,FALSE),0)</f>
        <v>0</v>
      </c>
      <c r="K80" s="16">
        <f>IFERROR(VLOOKUP(D:D,Sheet1!A:B,2,FALSE),0)</f>
        <v>0</v>
      </c>
      <c r="L80" s="16">
        <f t="shared" si="5"/>
        <v>30</v>
      </c>
      <c r="M80" s="27" t="str">
        <f t="shared" si="6"/>
        <v>$300</v>
      </c>
      <c r="N80" s="28">
        <f t="shared" si="7"/>
        <v>0</v>
      </c>
    </row>
    <row r="81" spans="1:14" x14ac:dyDescent="0.35">
      <c r="A81" s="16">
        <v>2028</v>
      </c>
      <c r="B81" s="16" t="s">
        <v>203</v>
      </c>
      <c r="C81" s="16" t="s">
        <v>204</v>
      </c>
      <c r="D81" s="16" t="s">
        <v>550</v>
      </c>
      <c r="E81" s="16" t="s">
        <v>17</v>
      </c>
      <c r="G81" s="16">
        <v>97</v>
      </c>
      <c r="H81" s="16">
        <v>15</v>
      </c>
      <c r="I81" s="16">
        <v>0</v>
      </c>
      <c r="J81" s="16">
        <f>IFERROR(VLOOKUP(D:D,'Sales Summary'!A:B,2,FALSE),0)</f>
        <v>0</v>
      </c>
      <c r="K81" s="16">
        <f>IFERROR(VLOOKUP(D:D,Sheet1!A:B,2,FALSE),0)</f>
        <v>0</v>
      </c>
      <c r="L81" s="16">
        <f t="shared" si="5"/>
        <v>15</v>
      </c>
      <c r="M81" s="27" t="str">
        <f t="shared" si="6"/>
        <v>$300</v>
      </c>
      <c r="N81" s="28">
        <f t="shared" si="7"/>
        <v>0</v>
      </c>
    </row>
    <row r="82" spans="1:14" x14ac:dyDescent="0.35">
      <c r="A82" s="16">
        <v>2029</v>
      </c>
      <c r="B82" s="16" t="s">
        <v>18</v>
      </c>
      <c r="C82" s="16" t="s">
        <v>19</v>
      </c>
      <c r="D82" s="16" t="s">
        <v>558</v>
      </c>
      <c r="E82" s="16" t="s">
        <v>9</v>
      </c>
      <c r="G82" s="16"/>
      <c r="H82" s="16" t="s">
        <v>651</v>
      </c>
      <c r="I82" s="16">
        <v>0</v>
      </c>
      <c r="J82" s="16">
        <f>IFERROR(VLOOKUP(D:D,'Sales Summary'!A:B,2,FALSE),0)</f>
        <v>0</v>
      </c>
      <c r="K82" s="16">
        <f>IFERROR(VLOOKUP(D:D,Sheet1!A:B,2,FALSE),0)</f>
        <v>0</v>
      </c>
      <c r="L82" s="16">
        <f t="shared" si="5"/>
        <v>0</v>
      </c>
      <c r="M82" s="27" t="str">
        <f t="shared" si="6"/>
        <v>$300</v>
      </c>
      <c r="N82" s="28">
        <f t="shared" si="7"/>
        <v>0</v>
      </c>
    </row>
    <row r="83" spans="1:14" x14ac:dyDescent="0.35">
      <c r="A83" s="16">
        <v>2029</v>
      </c>
      <c r="B83" s="16" t="s">
        <v>22</v>
      </c>
      <c r="C83" s="16" t="s">
        <v>23</v>
      </c>
      <c r="D83" s="16" t="s">
        <v>264</v>
      </c>
      <c r="E83" s="16" t="s">
        <v>24</v>
      </c>
      <c r="G83" s="16">
        <v>98</v>
      </c>
      <c r="H83" s="16">
        <v>15</v>
      </c>
      <c r="I83" s="16">
        <v>0</v>
      </c>
      <c r="J83" s="16">
        <f>IFERROR(VLOOKUP(D:D,'Sales Summary'!A:B,2,FALSE),0)</f>
        <v>15</v>
      </c>
      <c r="K83" s="16">
        <f>IFERROR(VLOOKUP(D:D,Sheet1!A:B,2,FALSE),0)</f>
        <v>15</v>
      </c>
      <c r="L83" s="16">
        <f t="shared" si="5"/>
        <v>0</v>
      </c>
      <c r="M83" s="47" t="str">
        <f t="shared" si="6"/>
        <v>waived</v>
      </c>
      <c r="N83" s="28">
        <f t="shared" si="7"/>
        <v>0</v>
      </c>
    </row>
    <row r="84" spans="1:14" x14ac:dyDescent="0.35">
      <c r="A84" s="16">
        <v>2029</v>
      </c>
      <c r="B84" s="16" t="s">
        <v>32</v>
      </c>
      <c r="C84" s="16" t="s">
        <v>33</v>
      </c>
      <c r="D84" s="16" t="s">
        <v>622</v>
      </c>
      <c r="E84" s="16" t="s">
        <v>24</v>
      </c>
      <c r="G84" s="16">
        <v>104</v>
      </c>
      <c r="H84" s="16">
        <v>15</v>
      </c>
      <c r="I84" s="16">
        <v>0</v>
      </c>
      <c r="J84" s="16">
        <f>IFERROR(VLOOKUP(D:D,'Sales Summary'!A:B,2,FALSE),0)</f>
        <v>5</v>
      </c>
      <c r="K84" s="16">
        <f>IFERROR(VLOOKUP(D:D,Sheet1!A:B,2,FALSE),0)</f>
        <v>0</v>
      </c>
      <c r="L84" s="16">
        <f t="shared" si="5"/>
        <v>15</v>
      </c>
      <c r="M84" s="27" t="str">
        <f t="shared" si="6"/>
        <v>$300</v>
      </c>
      <c r="N84" s="28">
        <f t="shared" si="7"/>
        <v>0</v>
      </c>
    </row>
    <row r="85" spans="1:14" x14ac:dyDescent="0.35">
      <c r="A85" s="16">
        <v>2029</v>
      </c>
      <c r="B85" s="16" t="s">
        <v>44</v>
      </c>
      <c r="C85" s="16" t="s">
        <v>45</v>
      </c>
      <c r="D85" s="16" t="s">
        <v>561</v>
      </c>
      <c r="E85" s="16" t="s">
        <v>9</v>
      </c>
      <c r="G85" s="16"/>
      <c r="H85" s="16" t="s">
        <v>651</v>
      </c>
      <c r="I85" s="16">
        <v>0</v>
      </c>
      <c r="J85" s="16">
        <f>IFERROR(VLOOKUP(D:D,'Sales Summary'!A:B,2,FALSE),0)</f>
        <v>0</v>
      </c>
      <c r="K85" s="16">
        <f>IFERROR(VLOOKUP(D:D,Sheet1!A:B,2,FALSE),0)</f>
        <v>0</v>
      </c>
      <c r="L85" s="16">
        <f t="shared" si="5"/>
        <v>0</v>
      </c>
      <c r="M85" s="27" t="str">
        <f t="shared" si="6"/>
        <v>$300</v>
      </c>
      <c r="N85" s="28">
        <f t="shared" si="7"/>
        <v>0</v>
      </c>
    </row>
    <row r="86" spans="1:14" x14ac:dyDescent="0.35">
      <c r="A86" s="16">
        <v>2029</v>
      </c>
      <c r="B86" s="16" t="s">
        <v>46</v>
      </c>
      <c r="C86" s="16" t="s">
        <v>47</v>
      </c>
      <c r="D86" s="16" t="s">
        <v>562</v>
      </c>
      <c r="E86" s="16" t="s">
        <v>14</v>
      </c>
      <c r="G86" s="16"/>
      <c r="H86" s="16" t="s">
        <v>651</v>
      </c>
      <c r="I86" s="16">
        <v>0</v>
      </c>
      <c r="J86" s="16">
        <f>IFERROR(VLOOKUP(D:D,'Sales Summary'!A:B,2,FALSE),0)</f>
        <v>0</v>
      </c>
      <c r="K86" s="16">
        <f>IFERROR(VLOOKUP(D:D,Sheet1!A:B,2,FALSE),0)</f>
        <v>0</v>
      </c>
      <c r="L86" s="16">
        <f t="shared" si="5"/>
        <v>0</v>
      </c>
      <c r="M86" s="27" t="str">
        <f t="shared" si="6"/>
        <v>$300</v>
      </c>
      <c r="N86" s="28">
        <f t="shared" si="7"/>
        <v>0</v>
      </c>
    </row>
    <row r="87" spans="1:14" x14ac:dyDescent="0.35">
      <c r="A87" s="16">
        <v>2029</v>
      </c>
      <c r="B87" s="16" t="s">
        <v>61</v>
      </c>
      <c r="C87" s="16" t="s">
        <v>62</v>
      </c>
      <c r="D87" s="16" t="s">
        <v>567</v>
      </c>
      <c r="E87" s="16" t="s">
        <v>24</v>
      </c>
      <c r="F87" s="16" t="s">
        <v>7</v>
      </c>
      <c r="G87" s="29" t="s">
        <v>63</v>
      </c>
      <c r="H87" s="16">
        <v>30</v>
      </c>
      <c r="I87" s="16">
        <v>0</v>
      </c>
      <c r="J87" s="16">
        <f>IFERROR(VLOOKUP(D:D,'Sales Summary'!A:B,2,FALSE),0)</f>
        <v>19</v>
      </c>
      <c r="K87" s="16">
        <f>IFERROR(VLOOKUP(D:D,Sheet1!A:B,2,FALSE),0)</f>
        <v>19</v>
      </c>
      <c r="L87" s="16">
        <f t="shared" si="5"/>
        <v>11</v>
      </c>
      <c r="M87" s="47" t="str">
        <f t="shared" si="6"/>
        <v>waived</v>
      </c>
      <c r="N87" s="28">
        <f t="shared" si="7"/>
        <v>20</v>
      </c>
    </row>
    <row r="88" spans="1:14" x14ac:dyDescent="0.35">
      <c r="A88" s="16">
        <v>2029</v>
      </c>
      <c r="B88" s="16" t="s">
        <v>75</v>
      </c>
      <c r="C88" s="16" t="s">
        <v>76</v>
      </c>
      <c r="D88" s="16" t="s">
        <v>244</v>
      </c>
      <c r="E88" s="16" t="s">
        <v>77</v>
      </c>
      <c r="F88" s="16" t="s">
        <v>7</v>
      </c>
      <c r="G88" s="16">
        <v>48</v>
      </c>
      <c r="H88" s="16">
        <v>15</v>
      </c>
      <c r="I88" s="16">
        <v>0</v>
      </c>
      <c r="J88" s="16">
        <f>IFERROR(VLOOKUP(D:D,'Sales Summary'!A:B,2,FALSE),0)</f>
        <v>15</v>
      </c>
      <c r="K88" s="16">
        <f>IFERROR(VLOOKUP(D:D,Sheet1!A:B,2,FALSE),0)</f>
        <v>15</v>
      </c>
      <c r="L88" s="16">
        <f t="shared" si="5"/>
        <v>0</v>
      </c>
      <c r="M88" s="47" t="str">
        <f t="shared" si="6"/>
        <v>waived</v>
      </c>
      <c r="N88" s="28">
        <f t="shared" si="7"/>
        <v>0</v>
      </c>
    </row>
    <row r="89" spans="1:14" x14ac:dyDescent="0.35">
      <c r="A89" s="16">
        <v>2029</v>
      </c>
      <c r="B89" s="16" t="s">
        <v>80</v>
      </c>
      <c r="C89" s="16" t="s">
        <v>81</v>
      </c>
      <c r="D89" s="16" t="s">
        <v>249</v>
      </c>
      <c r="E89" s="16" t="s">
        <v>9</v>
      </c>
      <c r="F89" s="16" t="s">
        <v>7</v>
      </c>
      <c r="G89" s="16">
        <v>57</v>
      </c>
      <c r="H89" s="16">
        <v>15</v>
      </c>
      <c r="I89" s="16">
        <v>0</v>
      </c>
      <c r="J89" s="16">
        <f>IFERROR(VLOOKUP(D:D,'Sales Summary'!A:B,2,FALSE),0)</f>
        <v>9</v>
      </c>
      <c r="K89" s="16">
        <f>IFERROR(VLOOKUP(D:D,Sheet1!A:B,2,FALSE),0)</f>
        <v>9</v>
      </c>
      <c r="L89" s="16">
        <f t="shared" si="5"/>
        <v>6</v>
      </c>
      <c r="M89" s="27" t="str">
        <f t="shared" si="6"/>
        <v>$300</v>
      </c>
      <c r="N89" s="28">
        <f t="shared" si="7"/>
        <v>0</v>
      </c>
    </row>
    <row r="90" spans="1:14" x14ac:dyDescent="0.35">
      <c r="A90" s="16">
        <v>2029</v>
      </c>
      <c r="B90" s="16" t="s">
        <v>80</v>
      </c>
      <c r="C90" s="16" t="s">
        <v>82</v>
      </c>
      <c r="D90" s="16" t="s">
        <v>271</v>
      </c>
      <c r="E90" s="16" t="s">
        <v>14</v>
      </c>
      <c r="F90" s="16" t="s">
        <v>7</v>
      </c>
      <c r="G90" s="16">
        <v>41</v>
      </c>
      <c r="H90" s="16">
        <v>15</v>
      </c>
      <c r="I90" s="16">
        <v>0</v>
      </c>
      <c r="J90" s="16">
        <f>IFERROR(VLOOKUP(D:D,'Sales Summary'!A:B,2,FALSE),0)</f>
        <v>9</v>
      </c>
      <c r="K90" s="16">
        <f>IFERROR(VLOOKUP(D:D,Sheet1!A:B,2,FALSE),0)</f>
        <v>9</v>
      </c>
      <c r="L90" s="16">
        <f t="shared" si="5"/>
        <v>6</v>
      </c>
      <c r="M90" s="27" t="str">
        <f t="shared" si="6"/>
        <v>$300</v>
      </c>
      <c r="N90" s="28">
        <f t="shared" si="7"/>
        <v>0</v>
      </c>
    </row>
    <row r="91" spans="1:14" x14ac:dyDescent="0.35">
      <c r="A91" s="16">
        <v>2029</v>
      </c>
      <c r="B91" s="16" t="s">
        <v>103</v>
      </c>
      <c r="C91" s="16" t="s">
        <v>37</v>
      </c>
      <c r="D91" s="16" t="s">
        <v>575</v>
      </c>
      <c r="E91" s="16" t="s">
        <v>9</v>
      </c>
      <c r="G91" s="16"/>
      <c r="H91" s="16" t="s">
        <v>651</v>
      </c>
      <c r="I91" s="16">
        <v>0</v>
      </c>
      <c r="J91" s="16">
        <f>IFERROR(VLOOKUP(D:D,'Sales Summary'!A:B,2,FALSE),0)</f>
        <v>1</v>
      </c>
      <c r="K91" s="16">
        <f>IFERROR(VLOOKUP(D:D,Sheet1!A:B,2,FALSE),0)</f>
        <v>1</v>
      </c>
      <c r="L91" s="16">
        <f t="shared" si="5"/>
        <v>0</v>
      </c>
      <c r="M91" s="27" t="str">
        <f t="shared" si="6"/>
        <v>$300</v>
      </c>
      <c r="N91" s="28">
        <f t="shared" si="7"/>
        <v>0</v>
      </c>
    </row>
    <row r="92" spans="1:14" x14ac:dyDescent="0.35">
      <c r="A92" s="16">
        <v>2029</v>
      </c>
      <c r="B92" s="16" t="s">
        <v>111</v>
      </c>
      <c r="C92" s="16" t="s">
        <v>112</v>
      </c>
      <c r="D92" s="16" t="s">
        <v>511</v>
      </c>
      <c r="E92" s="16" t="s">
        <v>9</v>
      </c>
      <c r="F92" s="16" t="s">
        <v>7</v>
      </c>
      <c r="G92" s="16">
        <v>51</v>
      </c>
      <c r="H92" s="16">
        <v>15</v>
      </c>
      <c r="I92" s="16">
        <v>0</v>
      </c>
      <c r="J92" s="16">
        <f>IFERROR(VLOOKUP(D:D,'Sales Summary'!A:B,2,FALSE),0)</f>
        <v>28</v>
      </c>
      <c r="K92" s="16">
        <f>IFERROR(VLOOKUP(D:D,Sheet1!A:B,2,FALSE),0)</f>
        <v>16</v>
      </c>
      <c r="L92" s="16">
        <f t="shared" si="5"/>
        <v>-1</v>
      </c>
      <c r="M92" s="47" t="str">
        <f t="shared" si="6"/>
        <v>waived</v>
      </c>
      <c r="N92" s="28">
        <f t="shared" si="7"/>
        <v>65</v>
      </c>
    </row>
    <row r="93" spans="1:14" x14ac:dyDescent="0.35">
      <c r="A93" s="16">
        <v>2029</v>
      </c>
      <c r="B93" s="16" t="s">
        <v>113</v>
      </c>
      <c r="C93" s="16" t="s">
        <v>114</v>
      </c>
      <c r="D93" s="16" t="s">
        <v>512</v>
      </c>
      <c r="E93" s="16" t="s">
        <v>6</v>
      </c>
      <c r="F93" s="16" t="s">
        <v>7</v>
      </c>
      <c r="G93" s="16">
        <v>45</v>
      </c>
      <c r="H93" s="16">
        <v>15</v>
      </c>
      <c r="I93" s="16">
        <v>0</v>
      </c>
      <c r="J93" s="16">
        <f>IFERROR(VLOOKUP(D:D,'Sales Summary'!A:B,2,FALSE),0)</f>
        <v>17</v>
      </c>
      <c r="K93" s="16">
        <f>IFERROR(VLOOKUP(D:D,Sheet1!A:B,2,FALSE),0)</f>
        <v>17</v>
      </c>
      <c r="L93" s="16">
        <f t="shared" si="5"/>
        <v>-2</v>
      </c>
      <c r="M93" s="47" t="str">
        <f t="shared" si="6"/>
        <v>waived</v>
      </c>
      <c r="N93" s="28">
        <f t="shared" si="7"/>
        <v>10</v>
      </c>
    </row>
    <row r="94" spans="1:14" x14ac:dyDescent="0.35">
      <c r="A94" s="16">
        <v>2029</v>
      </c>
      <c r="B94" s="16" t="s">
        <v>117</v>
      </c>
      <c r="C94" s="16" t="s">
        <v>118</v>
      </c>
      <c r="D94" s="16" t="s">
        <v>514</v>
      </c>
      <c r="E94" s="16" t="s">
        <v>14</v>
      </c>
      <c r="G94" s="16"/>
      <c r="H94" s="16" t="s">
        <v>651</v>
      </c>
      <c r="I94" s="16">
        <v>0</v>
      </c>
      <c r="J94" s="16">
        <f>IFERROR(VLOOKUP(D:D,'Sales Summary'!A:B,2,FALSE),0)</f>
        <v>0</v>
      </c>
      <c r="K94" s="16">
        <f>IFERROR(VLOOKUP(D:D,Sheet1!A:B,2,FALSE),0)</f>
        <v>0</v>
      </c>
      <c r="L94" s="16">
        <f t="shared" si="5"/>
        <v>0</v>
      </c>
      <c r="M94" s="27" t="str">
        <f t="shared" si="6"/>
        <v>$300</v>
      </c>
      <c r="N94" s="28">
        <f t="shared" si="7"/>
        <v>0</v>
      </c>
    </row>
    <row r="95" spans="1:14" x14ac:dyDescent="0.35">
      <c r="A95" s="16">
        <v>2029</v>
      </c>
      <c r="B95" s="16" t="s">
        <v>121</v>
      </c>
      <c r="C95" s="16" t="s">
        <v>95</v>
      </c>
      <c r="D95" s="16" t="s">
        <v>516</v>
      </c>
      <c r="E95" s="16" t="s">
        <v>77</v>
      </c>
      <c r="F95" s="16" t="s">
        <v>7</v>
      </c>
      <c r="G95" s="16">
        <v>14</v>
      </c>
      <c r="H95" s="16">
        <v>15</v>
      </c>
      <c r="I95" s="16">
        <v>0</v>
      </c>
      <c r="J95" s="16">
        <f>IFERROR(VLOOKUP(D:D,'Sales Summary'!A:B,2,FALSE),0)</f>
        <v>0</v>
      </c>
      <c r="K95" s="16">
        <f>IFERROR(VLOOKUP(D:D,Sheet1!A:B,2,FALSE),0)</f>
        <v>0</v>
      </c>
      <c r="L95" s="16">
        <f t="shared" si="5"/>
        <v>15</v>
      </c>
      <c r="M95" s="27" t="str">
        <f t="shared" si="6"/>
        <v>$300</v>
      </c>
      <c r="N95" s="28">
        <f t="shared" si="7"/>
        <v>0</v>
      </c>
    </row>
    <row r="96" spans="1:14" x14ac:dyDescent="0.35">
      <c r="A96" s="16">
        <v>2029</v>
      </c>
      <c r="B96" s="16" t="s">
        <v>124</v>
      </c>
      <c r="C96" s="16" t="s">
        <v>125</v>
      </c>
      <c r="D96" s="16" t="s">
        <v>518</v>
      </c>
      <c r="E96" s="16" t="s">
        <v>24</v>
      </c>
      <c r="G96" s="16"/>
      <c r="H96" s="16" t="s">
        <v>651</v>
      </c>
      <c r="I96" s="16">
        <v>0</v>
      </c>
      <c r="J96" s="16">
        <f>IFERROR(VLOOKUP(D:D,'Sales Summary'!A:B,2,FALSE),0)</f>
        <v>0</v>
      </c>
      <c r="K96" s="16">
        <f>IFERROR(VLOOKUP(D:D,Sheet1!A:B,2,FALSE),0)</f>
        <v>0</v>
      </c>
      <c r="L96" s="16">
        <f t="shared" si="5"/>
        <v>0</v>
      </c>
      <c r="M96" s="27" t="str">
        <f t="shared" si="6"/>
        <v>$300</v>
      </c>
      <c r="N96" s="28">
        <f t="shared" si="7"/>
        <v>0</v>
      </c>
    </row>
    <row r="97" spans="1:14" x14ac:dyDescent="0.35">
      <c r="A97" s="16">
        <v>2029</v>
      </c>
      <c r="B97" s="16" t="s">
        <v>132</v>
      </c>
      <c r="C97" s="16" t="s">
        <v>107</v>
      </c>
      <c r="D97" s="16" t="s">
        <v>521</v>
      </c>
      <c r="E97" s="16" t="s">
        <v>14</v>
      </c>
      <c r="G97" s="16">
        <v>84</v>
      </c>
      <c r="H97" s="16">
        <v>15</v>
      </c>
      <c r="I97" s="16">
        <v>0</v>
      </c>
      <c r="J97" s="16">
        <f>IFERROR(VLOOKUP(D:D,'Sales Summary'!A:B,2,FALSE),0)</f>
        <v>0</v>
      </c>
      <c r="K97" s="16">
        <f>IFERROR(VLOOKUP(D:D,Sheet1!A:B,2,FALSE),0)</f>
        <v>0</v>
      </c>
      <c r="L97" s="16">
        <f t="shared" si="5"/>
        <v>15</v>
      </c>
      <c r="M97" s="27" t="str">
        <f t="shared" si="6"/>
        <v>$300</v>
      </c>
      <c r="N97" s="28">
        <f t="shared" si="7"/>
        <v>0</v>
      </c>
    </row>
    <row r="98" spans="1:14" x14ac:dyDescent="0.35">
      <c r="A98" s="16">
        <v>2029</v>
      </c>
      <c r="B98" s="16" t="s">
        <v>133</v>
      </c>
      <c r="C98" s="16" t="s">
        <v>51</v>
      </c>
      <c r="D98" s="16" t="s">
        <v>522</v>
      </c>
      <c r="E98" s="16" t="s">
        <v>24</v>
      </c>
      <c r="G98" s="16"/>
      <c r="H98" s="16" t="s">
        <v>651</v>
      </c>
      <c r="I98" s="16">
        <v>0</v>
      </c>
      <c r="J98" s="16">
        <f>IFERROR(VLOOKUP(D:D,'Sales Summary'!A:B,2,FALSE),0)</f>
        <v>0</v>
      </c>
      <c r="K98" s="16">
        <f>IFERROR(VLOOKUP(D:D,Sheet1!A:B,2,FALSE),0)</f>
        <v>0</v>
      </c>
      <c r="L98" s="16">
        <f t="shared" si="5"/>
        <v>0</v>
      </c>
      <c r="M98" s="27" t="str">
        <f t="shared" si="6"/>
        <v>$300</v>
      </c>
      <c r="N98" s="28">
        <f t="shared" si="7"/>
        <v>0</v>
      </c>
    </row>
    <row r="99" spans="1:14" x14ac:dyDescent="0.35">
      <c r="A99" s="16">
        <v>2029</v>
      </c>
      <c r="B99" s="16" t="s">
        <v>136</v>
      </c>
      <c r="C99" s="16" t="s">
        <v>137</v>
      </c>
      <c r="D99" s="16" t="s">
        <v>524</v>
      </c>
      <c r="E99" s="16" t="s">
        <v>108</v>
      </c>
      <c r="G99" s="16"/>
      <c r="H99" s="16" t="s">
        <v>651</v>
      </c>
      <c r="I99" s="16">
        <v>0</v>
      </c>
      <c r="J99" s="16">
        <f>IFERROR(VLOOKUP(D:D,'Sales Summary'!A:B,2,FALSE),0)</f>
        <v>0</v>
      </c>
      <c r="K99" s="16">
        <f>IFERROR(VLOOKUP(D:D,Sheet1!A:B,2,FALSE),0)</f>
        <v>0</v>
      </c>
      <c r="L99" s="16">
        <f t="shared" si="5"/>
        <v>0</v>
      </c>
      <c r="M99" s="27" t="str">
        <f t="shared" ref="M99:M122" si="8">IF(J99&gt;14,"waived","$300")</f>
        <v>$300</v>
      </c>
      <c r="N99" s="28">
        <f t="shared" ref="N99:N122" si="9">(IF(J99&gt;15,( J99-15)*5,0)) +(IF(J99&lt;=29,0,IF(J99&lt;=44,50,IF(J99&lt;=59,100,IF(J99&lt;=74,150,IF(J99&lt;=89,200,"0"))))))</f>
        <v>0</v>
      </c>
    </row>
    <row r="100" spans="1:14" x14ac:dyDescent="0.35">
      <c r="A100" s="16">
        <v>2029</v>
      </c>
      <c r="B100" s="16" t="s">
        <v>138</v>
      </c>
      <c r="C100" s="16" t="s">
        <v>139</v>
      </c>
      <c r="D100" s="16" t="s">
        <v>331</v>
      </c>
      <c r="E100" s="16" t="s">
        <v>24</v>
      </c>
      <c r="F100" s="16" t="s">
        <v>7</v>
      </c>
      <c r="G100" s="30">
        <v>52103</v>
      </c>
      <c r="H100" s="16">
        <v>30</v>
      </c>
      <c r="I100" s="16">
        <v>0</v>
      </c>
      <c r="J100" s="16">
        <f>IFERROR(VLOOKUP(D:D,'Sales Summary'!A:B,2,FALSE),0)</f>
        <v>31</v>
      </c>
      <c r="K100" s="16">
        <f>IFERROR(VLOOKUP(D:D,Sheet1!A:B,2,FALSE),0)</f>
        <v>27</v>
      </c>
      <c r="L100" s="16">
        <f t="shared" si="5"/>
        <v>3</v>
      </c>
      <c r="M100" s="47" t="str">
        <f t="shared" si="8"/>
        <v>waived</v>
      </c>
      <c r="N100" s="28">
        <f t="shared" si="9"/>
        <v>130</v>
      </c>
    </row>
    <row r="101" spans="1:14" x14ac:dyDescent="0.35">
      <c r="A101" s="16">
        <v>2029</v>
      </c>
      <c r="B101" s="16" t="s">
        <v>140</v>
      </c>
      <c r="C101" s="16" t="s">
        <v>141</v>
      </c>
      <c r="D101" s="16" t="s">
        <v>525</v>
      </c>
      <c r="E101" s="16" t="s">
        <v>9</v>
      </c>
      <c r="G101" s="16">
        <v>75</v>
      </c>
      <c r="H101" s="16">
        <v>15</v>
      </c>
      <c r="I101" s="16">
        <v>0</v>
      </c>
      <c r="J101" s="16">
        <f>IFERROR(VLOOKUP(D:D,'Sales Summary'!A:B,2,FALSE),0)</f>
        <v>1</v>
      </c>
      <c r="K101" s="16">
        <f>IFERROR(VLOOKUP(D:D,Sheet1!A:B,2,FALSE),0)</f>
        <v>1</v>
      </c>
      <c r="L101" s="16">
        <f t="shared" si="5"/>
        <v>14</v>
      </c>
      <c r="M101" s="27" t="str">
        <f t="shared" si="8"/>
        <v>$300</v>
      </c>
      <c r="N101" s="28">
        <f t="shared" si="9"/>
        <v>0</v>
      </c>
    </row>
    <row r="102" spans="1:14" x14ac:dyDescent="0.35">
      <c r="A102" s="16">
        <v>2029</v>
      </c>
      <c r="B102" s="16" t="s">
        <v>146</v>
      </c>
      <c r="C102" s="16" t="s">
        <v>147</v>
      </c>
      <c r="D102" s="16" t="s">
        <v>289</v>
      </c>
      <c r="E102" s="16" t="s">
        <v>9</v>
      </c>
      <c r="F102" s="16" t="s">
        <v>7</v>
      </c>
      <c r="G102" s="48" t="s">
        <v>682</v>
      </c>
      <c r="H102" s="16">
        <v>45</v>
      </c>
      <c r="I102" s="16">
        <v>19</v>
      </c>
      <c r="J102" s="16">
        <f>IFERROR(VLOOKUP(D:D,'Sales Summary'!A:B,2,FALSE),0)</f>
        <v>49</v>
      </c>
      <c r="K102" s="16">
        <f>IFERROR(VLOOKUP(D:D,Sheet1!A:B,2,FALSE),0)</f>
        <v>42</v>
      </c>
      <c r="L102" s="16">
        <f>IFERROR((H102-K102-I102),0)</f>
        <v>-16</v>
      </c>
      <c r="M102" s="47" t="str">
        <f t="shared" si="8"/>
        <v>waived</v>
      </c>
      <c r="N102" s="28">
        <f t="shared" si="9"/>
        <v>270</v>
      </c>
    </row>
    <row r="103" spans="1:14" x14ac:dyDescent="0.35">
      <c r="A103" s="16">
        <v>2029</v>
      </c>
      <c r="B103" s="16" t="s">
        <v>202</v>
      </c>
      <c r="C103" s="16" t="s">
        <v>49</v>
      </c>
      <c r="D103" s="16" t="s">
        <v>269</v>
      </c>
      <c r="E103" s="16" t="s">
        <v>14</v>
      </c>
      <c r="F103" s="16" t="s">
        <v>7</v>
      </c>
      <c r="G103" s="16">
        <v>37</v>
      </c>
      <c r="H103" s="16">
        <v>15</v>
      </c>
      <c r="I103" s="16">
        <v>0</v>
      </c>
      <c r="J103" s="16">
        <f>IFERROR(VLOOKUP(D:D,'Sales Summary'!A:B,2,FALSE),0)</f>
        <v>14</v>
      </c>
      <c r="K103" s="16">
        <f>IFERROR(VLOOKUP(D:D,Sheet1!A:B,2,FALSE),0)</f>
        <v>14</v>
      </c>
      <c r="L103" s="16">
        <f t="shared" ref="L103:L122" si="10">IFERROR((H103-K103-I103),0)</f>
        <v>1</v>
      </c>
      <c r="M103" s="27" t="str">
        <f t="shared" si="8"/>
        <v>$300</v>
      </c>
      <c r="N103" s="28">
        <f t="shared" si="9"/>
        <v>0</v>
      </c>
    </row>
    <row r="104" spans="1:14" x14ac:dyDescent="0.35">
      <c r="A104" s="16">
        <v>2029</v>
      </c>
      <c r="B104" s="16" t="s">
        <v>205</v>
      </c>
      <c r="C104" s="16" t="s">
        <v>206</v>
      </c>
      <c r="D104" s="16" t="s">
        <v>345</v>
      </c>
      <c r="E104" s="16" t="s">
        <v>9</v>
      </c>
      <c r="F104" s="16" t="s">
        <v>7</v>
      </c>
      <c r="G104" s="16">
        <v>34</v>
      </c>
      <c r="H104" s="16">
        <v>15</v>
      </c>
      <c r="I104" s="16">
        <v>0</v>
      </c>
      <c r="J104" s="16">
        <f>IFERROR(VLOOKUP(D:D,'Sales Summary'!A:B,2,FALSE),0)</f>
        <v>3</v>
      </c>
      <c r="K104" s="16">
        <f>IFERROR(VLOOKUP(D:D,Sheet1!A:B,2,FALSE),0)</f>
        <v>3</v>
      </c>
      <c r="L104" s="16">
        <f t="shared" si="10"/>
        <v>12</v>
      </c>
      <c r="M104" s="27" t="str">
        <f t="shared" si="8"/>
        <v>$300</v>
      </c>
      <c r="N104" s="28">
        <f t="shared" si="9"/>
        <v>0</v>
      </c>
    </row>
    <row r="105" spans="1:14" x14ac:dyDescent="0.35">
      <c r="A105" s="16">
        <v>2029</v>
      </c>
      <c r="B105" s="16" t="s">
        <v>211</v>
      </c>
      <c r="C105" s="16" t="s">
        <v>212</v>
      </c>
      <c r="D105" s="16" t="s">
        <v>551</v>
      </c>
      <c r="E105" s="16" t="s">
        <v>9</v>
      </c>
      <c r="G105" s="16"/>
      <c r="H105" s="16" t="s">
        <v>651</v>
      </c>
      <c r="I105" s="16">
        <v>0</v>
      </c>
      <c r="J105" s="16">
        <f>IFERROR(VLOOKUP(D:D,'Sales Summary'!A:B,2,FALSE),0)</f>
        <v>0</v>
      </c>
      <c r="K105" s="16">
        <f>IFERROR(VLOOKUP(D:D,Sheet1!A:B,2,FALSE),0)</f>
        <v>0</v>
      </c>
      <c r="L105" s="16">
        <f t="shared" si="10"/>
        <v>0</v>
      </c>
      <c r="M105" s="27" t="str">
        <f t="shared" si="8"/>
        <v>$300</v>
      </c>
      <c r="N105" s="28">
        <f t="shared" si="9"/>
        <v>0</v>
      </c>
    </row>
    <row r="106" spans="1:14" x14ac:dyDescent="0.35">
      <c r="A106" s="16">
        <v>2030</v>
      </c>
      <c r="B106" s="16" t="s">
        <v>20</v>
      </c>
      <c r="C106" s="16" t="s">
        <v>21</v>
      </c>
      <c r="D106" s="16" t="s">
        <v>370</v>
      </c>
      <c r="E106" s="16" t="s">
        <v>14</v>
      </c>
      <c r="G106" s="16">
        <v>96</v>
      </c>
      <c r="H106" s="16">
        <v>15</v>
      </c>
      <c r="I106" s="16">
        <v>0</v>
      </c>
      <c r="J106" s="16">
        <f>IFERROR(VLOOKUP(D:D,'Sales Summary'!A:B,2,FALSE),0)</f>
        <v>2</v>
      </c>
      <c r="K106" s="16">
        <f>IFERROR(VLOOKUP(D:D,Sheet1!A:B,2,FALSE),0)</f>
        <v>2</v>
      </c>
      <c r="L106" s="16">
        <f t="shared" si="10"/>
        <v>13</v>
      </c>
      <c r="M106" s="27" t="str">
        <f t="shared" si="8"/>
        <v>$300</v>
      </c>
      <c r="N106" s="28">
        <f t="shared" si="9"/>
        <v>0</v>
      </c>
    </row>
    <row r="107" spans="1:14" x14ac:dyDescent="0.35">
      <c r="A107" s="16">
        <v>2030</v>
      </c>
      <c r="B107" s="16" t="s">
        <v>83</v>
      </c>
      <c r="C107" s="16" t="s">
        <v>84</v>
      </c>
      <c r="D107" s="16" t="s">
        <v>571</v>
      </c>
      <c r="E107" s="16" t="s">
        <v>14</v>
      </c>
      <c r="G107" s="16"/>
      <c r="H107" s="16" t="s">
        <v>651</v>
      </c>
      <c r="I107" s="16">
        <v>0</v>
      </c>
      <c r="J107" s="16">
        <f>IFERROR(VLOOKUP(D:D,'Sales Summary'!A:B,2,FALSE),0)</f>
        <v>0</v>
      </c>
      <c r="K107" s="16">
        <f>IFERROR(VLOOKUP(D:D,Sheet1!A:B,2,FALSE),0)</f>
        <v>0</v>
      </c>
      <c r="L107" s="16">
        <f t="shared" si="10"/>
        <v>0</v>
      </c>
      <c r="M107" s="27" t="str">
        <f t="shared" si="8"/>
        <v>$300</v>
      </c>
      <c r="N107" s="28">
        <f t="shared" si="9"/>
        <v>0</v>
      </c>
    </row>
    <row r="108" spans="1:14" x14ac:dyDescent="0.35">
      <c r="A108" s="16">
        <v>2030</v>
      </c>
      <c r="B108" s="16" t="s">
        <v>83</v>
      </c>
      <c r="C108" s="16" t="s">
        <v>85</v>
      </c>
      <c r="D108" s="16" t="s">
        <v>572</v>
      </c>
      <c r="E108" s="16" t="s">
        <v>24</v>
      </c>
      <c r="G108" s="16"/>
      <c r="H108" s="16" t="s">
        <v>651</v>
      </c>
      <c r="I108" s="16">
        <v>0</v>
      </c>
      <c r="J108" s="16">
        <f>IFERROR(VLOOKUP(D:D,'Sales Summary'!A:B,2,FALSE),0)</f>
        <v>0</v>
      </c>
      <c r="K108" s="16">
        <f>IFERROR(VLOOKUP(D:D,Sheet1!A:B,2,FALSE),0)</f>
        <v>0</v>
      </c>
      <c r="L108" s="16">
        <f t="shared" si="10"/>
        <v>0</v>
      </c>
      <c r="M108" s="27" t="str">
        <f t="shared" si="8"/>
        <v>$300</v>
      </c>
      <c r="N108" s="28">
        <f t="shared" si="9"/>
        <v>0</v>
      </c>
    </row>
    <row r="109" spans="1:14" x14ac:dyDescent="0.35">
      <c r="A109" s="16">
        <v>2030</v>
      </c>
      <c r="B109" s="16" t="s">
        <v>94</v>
      </c>
      <c r="C109" s="16" t="s">
        <v>95</v>
      </c>
      <c r="D109" s="16" t="s">
        <v>258</v>
      </c>
      <c r="E109" s="16" t="s">
        <v>9</v>
      </c>
      <c r="F109" s="16" t="s">
        <v>7</v>
      </c>
      <c r="G109" s="16">
        <v>46</v>
      </c>
      <c r="H109" s="16">
        <v>15</v>
      </c>
      <c r="I109" s="16">
        <v>0</v>
      </c>
      <c r="J109" s="16">
        <f>IFERROR(VLOOKUP(D:D,'Sales Summary'!A:B,2,FALSE),0)</f>
        <v>2</v>
      </c>
      <c r="K109" s="16">
        <f>IFERROR(VLOOKUP(D:D,Sheet1!A:B,2,FALSE),0)</f>
        <v>2</v>
      </c>
      <c r="L109" s="16">
        <f t="shared" si="10"/>
        <v>13</v>
      </c>
      <c r="M109" s="27" t="str">
        <f t="shared" si="8"/>
        <v>$300</v>
      </c>
      <c r="N109" s="28">
        <f t="shared" si="9"/>
        <v>0</v>
      </c>
    </row>
    <row r="110" spans="1:14" x14ac:dyDescent="0.35">
      <c r="A110" s="16">
        <v>2030</v>
      </c>
      <c r="B110" s="16" t="s">
        <v>652</v>
      </c>
      <c r="C110" s="16" t="s">
        <v>653</v>
      </c>
      <c r="D110" s="16" t="s">
        <v>671</v>
      </c>
      <c r="E110" s="16" t="s">
        <v>77</v>
      </c>
      <c r="G110" s="16">
        <v>89</v>
      </c>
      <c r="H110" s="16">
        <v>15</v>
      </c>
      <c r="I110" s="16">
        <v>0</v>
      </c>
      <c r="J110" s="16">
        <f>IFERROR(VLOOKUP(D:D,'Sales Summary'!A:B,2,FALSE),0)</f>
        <v>0</v>
      </c>
      <c r="K110" s="16">
        <f>IFERROR(VLOOKUP(D:D,Sheet1!A:B,2,FALSE),0)</f>
        <v>0</v>
      </c>
      <c r="L110" s="16">
        <f t="shared" si="10"/>
        <v>15</v>
      </c>
      <c r="M110" s="27" t="str">
        <f t="shared" si="8"/>
        <v>$300</v>
      </c>
      <c r="N110" s="28">
        <f t="shared" si="9"/>
        <v>0</v>
      </c>
    </row>
    <row r="111" spans="1:14" x14ac:dyDescent="0.35">
      <c r="A111" s="16">
        <v>2030</v>
      </c>
      <c r="B111" s="16" t="s">
        <v>170</v>
      </c>
      <c r="C111" s="16" t="s">
        <v>171</v>
      </c>
      <c r="D111" s="16" t="s">
        <v>533</v>
      </c>
      <c r="E111" s="16" t="s">
        <v>108</v>
      </c>
      <c r="G111" s="16"/>
      <c r="H111" s="16" t="s">
        <v>651</v>
      </c>
      <c r="I111" s="16">
        <v>0</v>
      </c>
      <c r="J111" s="16">
        <f>IFERROR(VLOOKUP(D:D,'Sales Summary'!A:B,2,FALSE),0)</f>
        <v>0</v>
      </c>
      <c r="K111" s="16">
        <f>IFERROR(VLOOKUP(D:D,Sheet1!A:B,2,FALSE),0)</f>
        <v>0</v>
      </c>
      <c r="L111" s="16">
        <f t="shared" si="10"/>
        <v>0</v>
      </c>
      <c r="M111" s="27" t="str">
        <f t="shared" si="8"/>
        <v>$300</v>
      </c>
      <c r="N111" s="28">
        <f t="shared" si="9"/>
        <v>0</v>
      </c>
    </row>
    <row r="112" spans="1:14" x14ac:dyDescent="0.35">
      <c r="A112" s="16">
        <v>2030</v>
      </c>
      <c r="B112" s="16" t="s">
        <v>181</v>
      </c>
      <c r="C112" s="16" t="s">
        <v>182</v>
      </c>
      <c r="D112" s="16" t="s">
        <v>537</v>
      </c>
      <c r="E112" s="16" t="s">
        <v>77</v>
      </c>
      <c r="G112" s="16"/>
      <c r="H112" s="16" t="s">
        <v>651</v>
      </c>
      <c r="I112" s="16">
        <v>0</v>
      </c>
      <c r="J112" s="16">
        <f>IFERROR(VLOOKUP(D:D,'Sales Summary'!A:B,2,FALSE),0)</f>
        <v>0</v>
      </c>
      <c r="K112" s="16">
        <f>IFERROR(VLOOKUP(D:D,Sheet1!A:B,2,FALSE),0)</f>
        <v>0</v>
      </c>
      <c r="L112" s="16">
        <f t="shared" si="10"/>
        <v>0</v>
      </c>
      <c r="M112" s="27" t="str">
        <f t="shared" si="8"/>
        <v>$300</v>
      </c>
      <c r="N112" s="28">
        <f t="shared" si="9"/>
        <v>0</v>
      </c>
    </row>
    <row r="113" spans="1:14" x14ac:dyDescent="0.35">
      <c r="A113" s="16">
        <v>2030</v>
      </c>
      <c r="B113" s="16" t="s">
        <v>187</v>
      </c>
      <c r="C113" s="16" t="s">
        <v>188</v>
      </c>
      <c r="D113" s="16" t="s">
        <v>541</v>
      </c>
      <c r="E113" s="16" t="s">
        <v>9</v>
      </c>
      <c r="G113" s="16"/>
      <c r="H113" s="16" t="s">
        <v>651</v>
      </c>
      <c r="I113" s="16">
        <v>0</v>
      </c>
      <c r="J113" s="16">
        <f>IFERROR(VLOOKUP(D:D,'Sales Summary'!A:B,2,FALSE),0)</f>
        <v>0</v>
      </c>
      <c r="K113" s="16">
        <f>IFERROR(VLOOKUP(D:D,Sheet1!A:B,2,FALSE),0)</f>
        <v>0</v>
      </c>
      <c r="L113" s="16">
        <f t="shared" si="10"/>
        <v>0</v>
      </c>
      <c r="M113" s="27" t="str">
        <f t="shared" si="8"/>
        <v>$300</v>
      </c>
      <c r="N113" s="28">
        <f t="shared" si="9"/>
        <v>0</v>
      </c>
    </row>
    <row r="114" spans="1:14" x14ac:dyDescent="0.35">
      <c r="A114" s="16">
        <v>2030</v>
      </c>
      <c r="B114" s="16" t="s">
        <v>194</v>
      </c>
      <c r="C114" s="16" t="s">
        <v>195</v>
      </c>
      <c r="D114" s="16" t="s">
        <v>545</v>
      </c>
      <c r="E114" s="16" t="s">
        <v>9</v>
      </c>
      <c r="G114" s="16"/>
      <c r="H114" s="16" t="s">
        <v>651</v>
      </c>
      <c r="I114" s="16">
        <v>0</v>
      </c>
      <c r="J114" s="16">
        <f>IFERROR(VLOOKUP(D:D,'Sales Summary'!A:B,2,FALSE),0)</f>
        <v>0</v>
      </c>
      <c r="K114" s="16">
        <f>IFERROR(VLOOKUP(D:D,Sheet1!A:B,2,FALSE),0)</f>
        <v>0</v>
      </c>
      <c r="L114" s="16">
        <f t="shared" si="10"/>
        <v>0</v>
      </c>
      <c r="M114" s="27" t="str">
        <f t="shared" si="8"/>
        <v>$300</v>
      </c>
      <c r="N114" s="28">
        <f t="shared" si="9"/>
        <v>0</v>
      </c>
    </row>
    <row r="115" spans="1:14" x14ac:dyDescent="0.35">
      <c r="A115" s="16">
        <v>2030</v>
      </c>
      <c r="B115" s="16" t="s">
        <v>200</v>
      </c>
      <c r="C115" s="16" t="s">
        <v>201</v>
      </c>
      <c r="D115" s="16" t="s">
        <v>548</v>
      </c>
      <c r="E115" s="16" t="s">
        <v>17</v>
      </c>
      <c r="G115" s="16"/>
      <c r="H115" s="16" t="s">
        <v>651</v>
      </c>
      <c r="I115" s="16">
        <v>0</v>
      </c>
      <c r="J115" s="16">
        <f>IFERROR(VLOOKUP(D:D,'Sales Summary'!A:B,2,FALSE),0)</f>
        <v>0</v>
      </c>
      <c r="K115" s="16">
        <f>IFERROR(VLOOKUP(D:D,Sheet1!A:B,2,FALSE),0)</f>
        <v>0</v>
      </c>
      <c r="L115" s="16">
        <f t="shared" si="10"/>
        <v>0</v>
      </c>
      <c r="M115" s="27" t="str">
        <f t="shared" si="8"/>
        <v>$300</v>
      </c>
      <c r="N115" s="28">
        <f t="shared" si="9"/>
        <v>0</v>
      </c>
    </row>
    <row r="116" spans="1:14" x14ac:dyDescent="0.35">
      <c r="A116" s="16" t="s">
        <v>215</v>
      </c>
      <c r="B116" s="16" t="s">
        <v>215</v>
      </c>
      <c r="C116" s="16" t="s">
        <v>232</v>
      </c>
      <c r="D116" s="16" t="s">
        <v>232</v>
      </c>
      <c r="E116" s="16" t="s">
        <v>215</v>
      </c>
      <c r="G116" s="16">
        <v>86</v>
      </c>
      <c r="H116" s="16">
        <v>15</v>
      </c>
      <c r="I116" s="16">
        <v>0</v>
      </c>
      <c r="J116" s="16">
        <f>IFERROR(VLOOKUP(D:D,'Sales Summary'!A:B,2,FALSE),0)</f>
        <v>1</v>
      </c>
      <c r="K116" s="16">
        <f>IFERROR(VLOOKUP(D:D,Sheet1!A:B,2,FALSE),0)</f>
        <v>1</v>
      </c>
      <c r="L116" s="16">
        <f t="shared" si="10"/>
        <v>14</v>
      </c>
      <c r="M116" s="27" t="str">
        <f t="shared" si="8"/>
        <v>$300</v>
      </c>
      <c r="N116" s="28">
        <f t="shared" si="9"/>
        <v>0</v>
      </c>
    </row>
    <row r="117" spans="1:14" x14ac:dyDescent="0.35">
      <c r="A117" s="16" t="s">
        <v>215</v>
      </c>
      <c r="B117" s="16" t="s">
        <v>215</v>
      </c>
      <c r="C117" s="16" t="s">
        <v>234</v>
      </c>
      <c r="D117" s="16" t="s">
        <v>553</v>
      </c>
      <c r="E117" s="16" t="s">
        <v>215</v>
      </c>
      <c r="G117" s="16">
        <v>69</v>
      </c>
      <c r="H117" s="16">
        <v>15</v>
      </c>
      <c r="I117" s="16">
        <v>0</v>
      </c>
      <c r="J117" s="16">
        <f>IFERROR(VLOOKUP(D:D,'Sales Summary'!A:B,2,FALSE),0)</f>
        <v>0</v>
      </c>
      <c r="K117" s="16">
        <f>IFERROR(VLOOKUP(D:D,Sheet1!A:B,2,FALSE),0)</f>
        <v>0</v>
      </c>
      <c r="L117" s="16">
        <f t="shared" si="10"/>
        <v>15</v>
      </c>
      <c r="M117" s="27" t="str">
        <f t="shared" si="8"/>
        <v>$300</v>
      </c>
      <c r="N117" s="28">
        <f t="shared" si="9"/>
        <v>0</v>
      </c>
    </row>
    <row r="118" spans="1:14" x14ac:dyDescent="0.35">
      <c r="A118" s="16" t="s">
        <v>215</v>
      </c>
      <c r="B118" s="16" t="s">
        <v>215</v>
      </c>
      <c r="C118" s="16" t="s">
        <v>236</v>
      </c>
      <c r="D118" s="16" t="s">
        <v>555</v>
      </c>
      <c r="E118" s="16" t="s">
        <v>215</v>
      </c>
      <c r="G118" s="16">
        <v>92</v>
      </c>
      <c r="H118" s="16">
        <v>15</v>
      </c>
      <c r="I118" s="16">
        <v>0</v>
      </c>
      <c r="J118" s="16">
        <f>IFERROR(VLOOKUP(D:D,'Sales Summary'!A:B,2,FALSE),0)</f>
        <v>0</v>
      </c>
      <c r="K118" s="16">
        <f>IFERROR(VLOOKUP(D:D,Sheet1!A:B,2,FALSE),0)</f>
        <v>0</v>
      </c>
      <c r="L118" s="16">
        <f t="shared" si="10"/>
        <v>15</v>
      </c>
      <c r="M118" s="27" t="str">
        <f t="shared" si="8"/>
        <v>$300</v>
      </c>
      <c r="N118" s="28">
        <f t="shared" si="9"/>
        <v>0</v>
      </c>
    </row>
    <row r="119" spans="1:14" x14ac:dyDescent="0.35">
      <c r="A119" s="16" t="s">
        <v>215</v>
      </c>
      <c r="B119" s="16" t="s">
        <v>215</v>
      </c>
      <c r="C119" s="16" t="s">
        <v>638</v>
      </c>
      <c r="D119" s="16" t="s">
        <v>638</v>
      </c>
      <c r="E119" s="16" t="s">
        <v>215</v>
      </c>
      <c r="G119" s="16" t="s">
        <v>643</v>
      </c>
      <c r="H119" s="16">
        <v>15</v>
      </c>
      <c r="I119" s="16">
        <v>0</v>
      </c>
      <c r="J119" s="16">
        <f>IFERROR(VLOOKUP(D:D,'Sales Summary'!A:B,2,FALSE),0)</f>
        <v>5</v>
      </c>
      <c r="K119" s="16">
        <f>IFERROR(VLOOKUP(D:D,Sheet1!A:B,2,FALSE),0)</f>
        <v>5</v>
      </c>
      <c r="L119" s="16">
        <f t="shared" si="10"/>
        <v>10</v>
      </c>
      <c r="M119" s="27" t="str">
        <f t="shared" si="8"/>
        <v>$300</v>
      </c>
      <c r="N119" s="28">
        <f t="shared" si="9"/>
        <v>0</v>
      </c>
    </row>
    <row r="120" spans="1:14" x14ac:dyDescent="0.35">
      <c r="A120" s="16" t="s">
        <v>215</v>
      </c>
      <c r="B120" s="16" t="s">
        <v>215</v>
      </c>
      <c r="C120" s="16" t="s">
        <v>235</v>
      </c>
      <c r="D120" s="16" t="s">
        <v>554</v>
      </c>
      <c r="E120" s="16" t="s">
        <v>215</v>
      </c>
      <c r="G120" s="16">
        <v>68</v>
      </c>
      <c r="H120" s="16">
        <v>15</v>
      </c>
      <c r="I120" s="16">
        <v>0</v>
      </c>
      <c r="J120" s="16">
        <f>IFERROR(VLOOKUP(D:D,'Sales Summary'!A:B,2,FALSE),0)</f>
        <v>0</v>
      </c>
      <c r="K120" s="16">
        <f>IFERROR(VLOOKUP(D:D,Sheet1!A:B,2,FALSE),0)</f>
        <v>0</v>
      </c>
      <c r="L120" s="16">
        <f t="shared" si="10"/>
        <v>15</v>
      </c>
      <c r="M120" s="27" t="str">
        <f t="shared" si="8"/>
        <v>$300</v>
      </c>
      <c r="N120" s="28">
        <f t="shared" si="9"/>
        <v>0</v>
      </c>
    </row>
    <row r="121" spans="1:14" x14ac:dyDescent="0.35">
      <c r="A121" s="16" t="s">
        <v>215</v>
      </c>
      <c r="B121" s="16" t="s">
        <v>215</v>
      </c>
      <c r="C121" s="16" t="s">
        <v>259</v>
      </c>
      <c r="D121" s="17" t="s">
        <v>283</v>
      </c>
      <c r="E121" s="16" t="s">
        <v>215</v>
      </c>
      <c r="G121" s="16">
        <v>22</v>
      </c>
      <c r="H121" s="16">
        <v>15</v>
      </c>
      <c r="I121" s="16">
        <v>0</v>
      </c>
      <c r="J121" s="16">
        <f>IFERROR(VLOOKUP(D:D,'Sales Summary'!A:B,2,FALSE),0)</f>
        <v>10</v>
      </c>
      <c r="K121" s="16">
        <f>IFERROR(VLOOKUP(D:D,Sheet1!A:B,2,FALSE),0)</f>
        <v>10</v>
      </c>
      <c r="L121" s="16">
        <f t="shared" si="10"/>
        <v>5</v>
      </c>
      <c r="M121" s="27" t="str">
        <f t="shared" si="8"/>
        <v>$300</v>
      </c>
      <c r="N121" s="28">
        <f t="shared" si="9"/>
        <v>0</v>
      </c>
    </row>
    <row r="122" spans="1:14" x14ac:dyDescent="0.35">
      <c r="A122" s="16" t="s">
        <v>215</v>
      </c>
      <c r="B122" s="16" t="s">
        <v>215</v>
      </c>
      <c r="C122" s="16" t="s">
        <v>233</v>
      </c>
      <c r="D122" s="16" t="s">
        <v>552</v>
      </c>
      <c r="E122" s="16" t="s">
        <v>215</v>
      </c>
      <c r="G122" s="16">
        <v>41</v>
      </c>
      <c r="H122" s="16">
        <v>6</v>
      </c>
      <c r="I122" s="16">
        <v>0</v>
      </c>
      <c r="J122" s="16">
        <f>IFERROR(VLOOKUP(D:D,'Sales Summary'!A:B,2,FALSE),0)</f>
        <v>0</v>
      </c>
      <c r="K122" s="16">
        <f>IFERROR(VLOOKUP(D:D,Sheet1!A:B,2,FALSE),0)</f>
        <v>0</v>
      </c>
      <c r="L122" s="16">
        <f t="shared" si="10"/>
        <v>6</v>
      </c>
      <c r="M122" s="27" t="str">
        <f t="shared" si="8"/>
        <v>$300</v>
      </c>
      <c r="N122" s="28">
        <f t="shared" si="9"/>
        <v>0</v>
      </c>
    </row>
    <row r="123" spans="1:14" x14ac:dyDescent="0.35">
      <c r="G123" s="16"/>
    </row>
    <row r="124" spans="1:14" x14ac:dyDescent="0.35">
      <c r="G124" s="16"/>
    </row>
    <row r="125" spans="1:14" x14ac:dyDescent="0.35">
      <c r="G125" s="16"/>
    </row>
    <row r="126" spans="1:14" x14ac:dyDescent="0.35">
      <c r="G126" s="16"/>
    </row>
    <row r="127" spans="1:14" x14ac:dyDescent="0.35">
      <c r="G127" s="16"/>
    </row>
    <row r="128" spans="1:14" x14ac:dyDescent="0.35">
      <c r="G128" s="16"/>
    </row>
    <row r="129" spans="7:7" x14ac:dyDescent="0.35">
      <c r="G129" s="16"/>
    </row>
    <row r="130" spans="7:7" x14ac:dyDescent="0.35">
      <c r="G130" s="16"/>
    </row>
    <row r="131" spans="7:7" x14ac:dyDescent="0.35">
      <c r="G131" s="16"/>
    </row>
    <row r="132" spans="7:7" x14ac:dyDescent="0.35">
      <c r="G132" s="16"/>
    </row>
    <row r="133" spans="7:7" x14ac:dyDescent="0.35">
      <c r="G133" s="16"/>
    </row>
    <row r="134" spans="7:7" x14ac:dyDescent="0.35">
      <c r="G134" s="16"/>
    </row>
    <row r="135" spans="7:7" x14ac:dyDescent="0.35">
      <c r="G135" s="16"/>
    </row>
    <row r="136" spans="7:7" x14ac:dyDescent="0.35">
      <c r="G136" s="16"/>
    </row>
    <row r="137" spans="7:7" x14ac:dyDescent="0.35">
      <c r="G137" s="16"/>
    </row>
    <row r="138" spans="7:7" x14ac:dyDescent="0.35">
      <c r="G138" s="16"/>
    </row>
    <row r="139" spans="7:7" x14ac:dyDescent="0.35">
      <c r="G139" s="16"/>
    </row>
    <row r="140" spans="7:7" x14ac:dyDescent="0.35">
      <c r="G140" s="16"/>
    </row>
    <row r="141" spans="7:7" x14ac:dyDescent="0.35">
      <c r="G141" s="16"/>
    </row>
    <row r="142" spans="7:7" x14ac:dyDescent="0.35">
      <c r="G142" s="16"/>
    </row>
    <row r="143" spans="7:7" x14ac:dyDescent="0.35">
      <c r="G143" s="16"/>
    </row>
    <row r="144" spans="7:7" x14ac:dyDescent="0.35">
      <c r="G144" s="16"/>
    </row>
    <row r="145" spans="7:7" x14ac:dyDescent="0.35">
      <c r="G145" s="16"/>
    </row>
    <row r="146" spans="7:7" x14ac:dyDescent="0.35">
      <c r="G146" s="16"/>
    </row>
    <row r="147" spans="7:7" x14ac:dyDescent="0.35">
      <c r="G147" s="16"/>
    </row>
    <row r="148" spans="7:7" x14ac:dyDescent="0.35">
      <c r="G148" s="16"/>
    </row>
    <row r="149" spans="7:7" x14ac:dyDescent="0.35">
      <c r="G149" s="16"/>
    </row>
    <row r="150" spans="7:7" x14ac:dyDescent="0.35">
      <c r="G150" s="16"/>
    </row>
    <row r="151" spans="7:7" x14ac:dyDescent="0.35">
      <c r="G151" s="16"/>
    </row>
    <row r="152" spans="7:7" x14ac:dyDescent="0.35">
      <c r="G152" s="16"/>
    </row>
    <row r="153" spans="7:7" x14ac:dyDescent="0.35">
      <c r="G153" s="16"/>
    </row>
    <row r="154" spans="7:7" x14ac:dyDescent="0.35">
      <c r="G154" s="16"/>
    </row>
    <row r="155" spans="7:7" x14ac:dyDescent="0.35">
      <c r="G155" s="16"/>
    </row>
    <row r="156" spans="7:7" x14ac:dyDescent="0.35">
      <c r="G156" s="16"/>
    </row>
    <row r="157" spans="7:7" x14ac:dyDescent="0.35">
      <c r="G157" s="16"/>
    </row>
    <row r="158" spans="7:7" x14ac:dyDescent="0.35">
      <c r="G158" s="16"/>
    </row>
    <row r="159" spans="7:7" x14ac:dyDescent="0.35">
      <c r="G159" s="16"/>
    </row>
    <row r="160" spans="7:7" x14ac:dyDescent="0.35">
      <c r="G160" s="16"/>
    </row>
    <row r="161" spans="7:7" x14ac:dyDescent="0.35">
      <c r="G161" s="16"/>
    </row>
    <row r="162" spans="7:7" x14ac:dyDescent="0.35">
      <c r="G162" s="16"/>
    </row>
    <row r="163" spans="7:7" x14ac:dyDescent="0.35">
      <c r="G163" s="16"/>
    </row>
    <row r="164" spans="7:7" x14ac:dyDescent="0.35">
      <c r="G164" s="16"/>
    </row>
    <row r="165" spans="7:7" x14ac:dyDescent="0.35">
      <c r="G165" s="16"/>
    </row>
    <row r="166" spans="7:7" x14ac:dyDescent="0.35">
      <c r="G166" s="16"/>
    </row>
    <row r="167" spans="7:7" x14ac:dyDescent="0.35">
      <c r="G167" s="16"/>
    </row>
    <row r="168" spans="7:7" x14ac:dyDescent="0.35">
      <c r="G168" s="16"/>
    </row>
    <row r="169" spans="7:7" x14ac:dyDescent="0.35">
      <c r="G169" s="16"/>
    </row>
    <row r="170" spans="7:7" x14ac:dyDescent="0.35">
      <c r="G170" s="16"/>
    </row>
    <row r="171" spans="7:7" x14ac:dyDescent="0.35">
      <c r="G171" s="16"/>
    </row>
    <row r="172" spans="7:7" x14ac:dyDescent="0.35">
      <c r="G172" s="16"/>
    </row>
    <row r="173" spans="7:7" x14ac:dyDescent="0.35">
      <c r="G173" s="16"/>
    </row>
    <row r="174" spans="7:7" x14ac:dyDescent="0.35">
      <c r="G174" s="16"/>
    </row>
    <row r="175" spans="7:7" x14ac:dyDescent="0.35">
      <c r="G175" s="16"/>
    </row>
    <row r="176" spans="7:7" x14ac:dyDescent="0.35">
      <c r="G176" s="16"/>
    </row>
    <row r="177" spans="7:7" x14ac:dyDescent="0.35">
      <c r="G177" s="16"/>
    </row>
    <row r="178" spans="7:7" x14ac:dyDescent="0.35">
      <c r="G178" s="16"/>
    </row>
    <row r="179" spans="7:7" x14ac:dyDescent="0.35">
      <c r="G179" s="16"/>
    </row>
    <row r="180" spans="7:7" x14ac:dyDescent="0.35">
      <c r="G180" s="16"/>
    </row>
    <row r="181" spans="7:7" x14ac:dyDescent="0.35">
      <c r="G181" s="16"/>
    </row>
    <row r="182" spans="7:7" x14ac:dyDescent="0.35">
      <c r="G182" s="16"/>
    </row>
    <row r="183" spans="7:7" x14ac:dyDescent="0.35">
      <c r="G183" s="16"/>
    </row>
    <row r="184" spans="7:7" x14ac:dyDescent="0.35">
      <c r="G184" s="16"/>
    </row>
    <row r="185" spans="7:7" x14ac:dyDescent="0.35">
      <c r="G185" s="16"/>
    </row>
    <row r="186" spans="7:7" x14ac:dyDescent="0.35">
      <c r="G186" s="16"/>
    </row>
    <row r="187" spans="7:7" x14ac:dyDescent="0.35">
      <c r="G187" s="16"/>
    </row>
    <row r="188" spans="7:7" x14ac:dyDescent="0.35">
      <c r="G188" s="16"/>
    </row>
    <row r="189" spans="7:7" x14ac:dyDescent="0.35">
      <c r="G189" s="16"/>
    </row>
    <row r="190" spans="7:7" x14ac:dyDescent="0.35">
      <c r="G190" s="16"/>
    </row>
    <row r="191" spans="7:7" x14ac:dyDescent="0.35">
      <c r="G191" s="16"/>
    </row>
    <row r="192" spans="7:7" x14ac:dyDescent="0.35">
      <c r="G192" s="16"/>
    </row>
    <row r="193" spans="7:7" x14ac:dyDescent="0.35">
      <c r="G193" s="16"/>
    </row>
    <row r="194" spans="7:7" x14ac:dyDescent="0.35">
      <c r="G194" s="16"/>
    </row>
    <row r="195" spans="7:7" x14ac:dyDescent="0.35">
      <c r="G195" s="16"/>
    </row>
    <row r="196" spans="7:7" x14ac:dyDescent="0.35">
      <c r="G196" s="16"/>
    </row>
    <row r="197" spans="7:7" x14ac:dyDescent="0.35">
      <c r="G197" s="16"/>
    </row>
    <row r="198" spans="7:7" x14ac:dyDescent="0.35">
      <c r="G198" s="16"/>
    </row>
    <row r="199" spans="7:7" x14ac:dyDescent="0.35">
      <c r="G199" s="16"/>
    </row>
    <row r="200" spans="7:7" x14ac:dyDescent="0.35">
      <c r="G200" s="16"/>
    </row>
    <row r="201" spans="7:7" x14ac:dyDescent="0.35">
      <c r="G201" s="16"/>
    </row>
    <row r="202" spans="7:7" x14ac:dyDescent="0.35">
      <c r="G202" s="16"/>
    </row>
    <row r="203" spans="7:7" x14ac:dyDescent="0.35">
      <c r="G203" s="16"/>
    </row>
    <row r="204" spans="7:7" x14ac:dyDescent="0.35">
      <c r="G204" s="16"/>
    </row>
    <row r="205" spans="7:7" x14ac:dyDescent="0.35">
      <c r="G205" s="16"/>
    </row>
    <row r="206" spans="7:7" x14ac:dyDescent="0.35">
      <c r="G206" s="16"/>
    </row>
    <row r="207" spans="7:7" x14ac:dyDescent="0.35">
      <c r="G207" s="16"/>
    </row>
    <row r="208" spans="7:7" x14ac:dyDescent="0.35">
      <c r="G208" s="16"/>
    </row>
    <row r="209" spans="7:7" x14ac:dyDescent="0.35">
      <c r="G209" s="16"/>
    </row>
    <row r="210" spans="7:7" x14ac:dyDescent="0.35">
      <c r="G210" s="16"/>
    </row>
    <row r="211" spans="7:7" x14ac:dyDescent="0.35">
      <c r="G211" s="16"/>
    </row>
    <row r="212" spans="7:7" x14ac:dyDescent="0.35">
      <c r="G212" s="16"/>
    </row>
    <row r="213" spans="7:7" x14ac:dyDescent="0.35">
      <c r="G213" s="16"/>
    </row>
    <row r="214" spans="7:7" x14ac:dyDescent="0.35">
      <c r="G214" s="16"/>
    </row>
    <row r="215" spans="7:7" x14ac:dyDescent="0.35">
      <c r="G215" s="16"/>
    </row>
    <row r="216" spans="7:7" x14ac:dyDescent="0.35">
      <c r="G216" s="16"/>
    </row>
    <row r="217" spans="7:7" x14ac:dyDescent="0.35">
      <c r="G217" s="16"/>
    </row>
    <row r="218" spans="7:7" x14ac:dyDescent="0.35">
      <c r="G218" s="16"/>
    </row>
    <row r="219" spans="7:7" x14ac:dyDescent="0.35">
      <c r="G219" s="16"/>
    </row>
    <row r="220" spans="7:7" x14ac:dyDescent="0.35">
      <c r="G220" s="16"/>
    </row>
    <row r="221" spans="7:7" x14ac:dyDescent="0.35">
      <c r="G221" s="16"/>
    </row>
    <row r="222" spans="7:7" x14ac:dyDescent="0.35">
      <c r="G222" s="16"/>
    </row>
    <row r="223" spans="7:7" x14ac:dyDescent="0.35">
      <c r="G223" s="16"/>
    </row>
    <row r="224" spans="7:7" x14ac:dyDescent="0.35">
      <c r="G224" s="16"/>
    </row>
    <row r="225" spans="6:7" x14ac:dyDescent="0.35">
      <c r="G225" s="16"/>
    </row>
    <row r="226" spans="6:7" x14ac:dyDescent="0.35">
      <c r="G226" s="16"/>
    </row>
    <row r="227" spans="6:7" x14ac:dyDescent="0.35">
      <c r="G227" s="16"/>
    </row>
    <row r="228" spans="6:7" x14ac:dyDescent="0.35">
      <c r="G228" s="16"/>
    </row>
    <row r="229" spans="6:7" x14ac:dyDescent="0.35">
      <c r="G229" s="16"/>
    </row>
    <row r="230" spans="6:7" x14ac:dyDescent="0.35">
      <c r="G230" s="16"/>
    </row>
    <row r="231" spans="6:7" x14ac:dyDescent="0.35">
      <c r="G231" s="16"/>
    </row>
    <row r="232" spans="6:7" x14ac:dyDescent="0.35">
      <c r="G232" s="16"/>
    </row>
    <row r="233" spans="6:7" x14ac:dyDescent="0.35">
      <c r="G233" s="16"/>
    </row>
    <row r="234" spans="6:7" x14ac:dyDescent="0.35">
      <c r="F234" s="16">
        <v>57</v>
      </c>
      <c r="G234" s="16"/>
    </row>
  </sheetData>
  <autoFilter ref="A2:N235" xr:uid="{8C9781C4-E49F-4C8B-A037-9D637DD40969}"/>
  <sortState xmlns:xlrd2="http://schemas.microsoft.com/office/spreadsheetml/2017/richdata2" ref="A3:N234">
    <sortCondition ref="A3:A234"/>
    <sortCondition ref="B3:B234"/>
    <sortCondition ref="C3:C234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EC9AA-9059-439F-89B8-D65C25894646}">
  <dimension ref="A1:I75"/>
  <sheetViews>
    <sheetView workbookViewId="0">
      <selection activeCell="C12" sqref="C12"/>
    </sheetView>
  </sheetViews>
  <sheetFormatPr defaultRowHeight="14.5" x14ac:dyDescent="0.35"/>
  <cols>
    <col min="1" max="1" width="18.08984375" bestFit="1" customWidth="1"/>
    <col min="2" max="2" width="15.6328125" bestFit="1" customWidth="1"/>
    <col min="3" max="3" width="8.6328125" style="3" bestFit="1" customWidth="1"/>
    <col min="4" max="4" width="11.453125" style="4" bestFit="1" customWidth="1"/>
    <col min="5" max="5" width="6.08984375" style="3" bestFit="1" customWidth="1"/>
    <col min="6" max="6" width="6.26953125" bestFit="1" customWidth="1"/>
    <col min="7" max="7" width="8.6328125" style="3" bestFit="1" customWidth="1"/>
    <col min="8" max="8" width="8.6328125" style="3" customWidth="1"/>
    <col min="9" max="9" width="11.7265625" bestFit="1" customWidth="1"/>
    <col min="10" max="10" width="6.08984375" bestFit="1" customWidth="1"/>
    <col min="11" max="11" width="6.54296875" bestFit="1" customWidth="1"/>
    <col min="12" max="12" width="8.6328125" bestFit="1" customWidth="1"/>
    <col min="13" max="14" width="10.90625" bestFit="1" customWidth="1"/>
    <col min="15" max="15" width="11.7265625" bestFit="1" customWidth="1"/>
    <col min="16" max="16" width="6.08984375" bestFit="1" customWidth="1"/>
    <col min="17" max="17" width="6.54296875" bestFit="1" customWidth="1"/>
    <col min="18" max="18" width="8.6328125" bestFit="1" customWidth="1"/>
  </cols>
  <sheetData>
    <row r="1" spans="1:9" x14ac:dyDescent="0.35">
      <c r="A1" t="s">
        <v>646</v>
      </c>
      <c r="B1">
        <v>2100</v>
      </c>
      <c r="C1" s="35">
        <f>GETPIVOTDATA("#",$A$3,"Item2","Club Card")/B1</f>
        <v>0.45476190476190476</v>
      </c>
    </row>
    <row r="2" spans="1:9" x14ac:dyDescent="0.35">
      <c r="A2" t="s">
        <v>647</v>
      </c>
      <c r="B2">
        <f>COUNTIF('2025 Card Sales Tracker'!J3:J114,"&gt;14")</f>
        <v>32</v>
      </c>
      <c r="C2" s="35">
        <f>B2/112</f>
        <v>0.2857142857142857</v>
      </c>
    </row>
    <row r="3" spans="1:9" x14ac:dyDescent="0.35">
      <c r="B3" s="1" t="s">
        <v>504</v>
      </c>
      <c r="C3" s="5"/>
      <c r="D3"/>
      <c r="E3" s="5"/>
      <c r="F3" s="5"/>
      <c r="G3" s="5"/>
      <c r="H3" s="5"/>
    </row>
    <row r="4" spans="1:9" x14ac:dyDescent="0.35">
      <c r="B4" s="5" t="s">
        <v>238</v>
      </c>
      <c r="C4" s="5"/>
      <c r="D4" s="5" t="s">
        <v>227</v>
      </c>
      <c r="E4" s="5"/>
      <c r="F4" t="s">
        <v>507</v>
      </c>
      <c r="G4" t="s">
        <v>505</v>
      </c>
      <c r="H4"/>
    </row>
    <row r="5" spans="1:9" x14ac:dyDescent="0.35">
      <c r="B5" s="5"/>
      <c r="C5" s="5"/>
      <c r="D5" s="5"/>
      <c r="E5" s="5"/>
      <c r="G5"/>
      <c r="H5"/>
    </row>
    <row r="6" spans="1:9" x14ac:dyDescent="0.35">
      <c r="A6" s="1" t="s">
        <v>502</v>
      </c>
      <c r="B6" t="s">
        <v>508</v>
      </c>
      <c r="C6" t="s">
        <v>506</v>
      </c>
      <c r="D6" t="s">
        <v>508</v>
      </c>
      <c r="E6" s="5" t="s">
        <v>506</v>
      </c>
      <c r="G6"/>
      <c r="H6"/>
    </row>
    <row r="7" spans="1:9" x14ac:dyDescent="0.35">
      <c r="A7" s="2" t="s">
        <v>353</v>
      </c>
      <c r="B7">
        <v>1</v>
      </c>
      <c r="C7" s="5">
        <v>20</v>
      </c>
      <c r="D7"/>
      <c r="E7" s="5"/>
      <c r="F7">
        <v>1</v>
      </c>
      <c r="G7" s="5">
        <v>20</v>
      </c>
      <c r="H7" s="5"/>
      <c r="I7" t="e">
        <f>VLOOKUP(A:A,'2025 Card Sales Tracker'!D:D,1,FALSE)</f>
        <v>#N/A</v>
      </c>
    </row>
    <row r="8" spans="1:9" x14ac:dyDescent="0.35">
      <c r="A8" s="2" t="s">
        <v>372</v>
      </c>
      <c r="B8">
        <v>31</v>
      </c>
      <c r="C8" s="5">
        <v>620</v>
      </c>
      <c r="D8">
        <v>1</v>
      </c>
      <c r="E8" s="5">
        <v>20</v>
      </c>
      <c r="F8">
        <v>32</v>
      </c>
      <c r="G8" s="5">
        <v>640</v>
      </c>
      <c r="H8" s="5"/>
      <c r="I8" t="str">
        <f>VLOOKUP(A:A,'2025 Card Sales Tracker'!D:D,1,FALSE)</f>
        <v>Aiden Korchari</v>
      </c>
    </row>
    <row r="9" spans="1:9" x14ac:dyDescent="0.35">
      <c r="A9" s="2" t="s">
        <v>491</v>
      </c>
      <c r="B9">
        <v>29</v>
      </c>
      <c r="C9" s="5">
        <v>640</v>
      </c>
      <c r="D9"/>
      <c r="E9" s="5"/>
      <c r="F9">
        <v>29</v>
      </c>
      <c r="G9" s="5">
        <v>640</v>
      </c>
      <c r="H9" s="5"/>
      <c r="I9" t="str">
        <f>VLOOKUP(A:A,'2025 Card Sales Tracker'!D:D,1,FALSE)</f>
        <v>Amari Caskey</v>
      </c>
    </row>
    <row r="10" spans="1:9" x14ac:dyDescent="0.35">
      <c r="A10" s="2" t="s">
        <v>263</v>
      </c>
      <c r="B10">
        <v>8</v>
      </c>
      <c r="C10" s="5">
        <v>160</v>
      </c>
      <c r="D10"/>
      <c r="E10" s="5"/>
      <c r="F10">
        <v>8</v>
      </c>
      <c r="G10" s="5">
        <v>160</v>
      </c>
      <c r="H10" s="5"/>
      <c r="I10" t="str">
        <f>VLOOKUP(A:A,'2025 Card Sales Tracker'!D:D,1,FALSE)</f>
        <v>Amontae Ford</v>
      </c>
    </row>
    <row r="11" spans="1:9" x14ac:dyDescent="0.35">
      <c r="A11" s="2" t="s">
        <v>246</v>
      </c>
      <c r="B11">
        <v>42</v>
      </c>
      <c r="C11" s="5">
        <v>840</v>
      </c>
      <c r="D11"/>
      <c r="E11" s="5"/>
      <c r="F11">
        <v>42</v>
      </c>
      <c r="G11" s="5">
        <v>840</v>
      </c>
      <c r="H11" s="5"/>
      <c r="I11" t="str">
        <f>VLOOKUP(A:A,'2025 Card Sales Tracker'!D:D,1,FALSE)</f>
        <v>Andre Naranjo-rivera</v>
      </c>
    </row>
    <row r="12" spans="1:9" x14ac:dyDescent="0.35">
      <c r="A12" s="2" t="s">
        <v>270</v>
      </c>
      <c r="B12">
        <v>15</v>
      </c>
      <c r="C12" s="5">
        <v>300</v>
      </c>
      <c r="D12">
        <v>1</v>
      </c>
      <c r="E12" s="5">
        <v>10</v>
      </c>
      <c r="F12">
        <v>16</v>
      </c>
      <c r="G12" s="5">
        <v>310</v>
      </c>
      <c r="H12" s="5"/>
      <c r="I12" t="str">
        <f>VLOOKUP(A:A,'2025 Card Sales Tracker'!D:D,1,FALSE)</f>
        <v>Angel Nevarez</v>
      </c>
    </row>
    <row r="13" spans="1:9" x14ac:dyDescent="0.35">
      <c r="A13" s="2" t="s">
        <v>272</v>
      </c>
      <c r="B13">
        <v>27</v>
      </c>
      <c r="C13" s="5">
        <v>530</v>
      </c>
      <c r="D13">
        <v>1</v>
      </c>
      <c r="E13" s="5">
        <v>10</v>
      </c>
      <c r="F13">
        <v>28</v>
      </c>
      <c r="G13" s="5">
        <v>540</v>
      </c>
      <c r="H13" s="5"/>
      <c r="I13" t="str">
        <f>VLOOKUP(A:A,'2025 Card Sales Tracker'!D:D,1,FALSE)</f>
        <v>Ben Johnston</v>
      </c>
    </row>
    <row r="14" spans="1:9" x14ac:dyDescent="0.35">
      <c r="A14" s="2" t="s">
        <v>267</v>
      </c>
      <c r="B14">
        <v>16</v>
      </c>
      <c r="C14" s="5">
        <v>320</v>
      </c>
      <c r="D14">
        <v>1</v>
      </c>
      <c r="E14" s="5">
        <v>10</v>
      </c>
      <c r="F14">
        <v>17</v>
      </c>
      <c r="G14" s="5">
        <v>330</v>
      </c>
      <c r="H14" s="5"/>
      <c r="I14" t="str">
        <f>VLOOKUP(A:A,'2025 Card Sales Tracker'!D:D,1,FALSE)</f>
        <v>Brad Knodel</v>
      </c>
    </row>
    <row r="15" spans="1:9" x14ac:dyDescent="0.35">
      <c r="A15" s="2" t="s">
        <v>260</v>
      </c>
      <c r="B15">
        <v>25</v>
      </c>
      <c r="C15" s="5">
        <v>500</v>
      </c>
      <c r="D15"/>
      <c r="E15" s="5"/>
      <c r="F15">
        <v>25</v>
      </c>
      <c r="G15" s="5">
        <v>500</v>
      </c>
      <c r="H15" s="5"/>
      <c r="I15" t="str">
        <f>VLOOKUP(A:A,'2025 Card Sales Tracker'!D:D,1,FALSE)</f>
        <v>Brandon Cairo</v>
      </c>
    </row>
    <row r="16" spans="1:9" x14ac:dyDescent="0.35">
      <c r="A16" s="2" t="s">
        <v>244</v>
      </c>
      <c r="B16">
        <v>15</v>
      </c>
      <c r="C16" s="5">
        <v>300</v>
      </c>
      <c r="D16"/>
      <c r="E16" s="5"/>
      <c r="F16">
        <v>15</v>
      </c>
      <c r="G16" s="5">
        <v>300</v>
      </c>
      <c r="H16" s="5"/>
      <c r="I16" t="str">
        <f>VLOOKUP(A:A,'2025 Card Sales Tracker'!D:D,1,FALSE)</f>
        <v>Caleb Hoes</v>
      </c>
    </row>
    <row r="17" spans="1:9" x14ac:dyDescent="0.35">
      <c r="A17" s="2" t="s">
        <v>262</v>
      </c>
      <c r="B17">
        <v>10</v>
      </c>
      <c r="C17" s="5">
        <v>200</v>
      </c>
      <c r="D17"/>
      <c r="E17" s="5"/>
      <c r="F17">
        <v>10</v>
      </c>
      <c r="G17" s="5">
        <v>200</v>
      </c>
      <c r="H17" s="5"/>
      <c r="I17" t="str">
        <f>VLOOKUP(A:A,'2025 Card Sales Tracker'!D:D,1,FALSE)</f>
        <v>Charlie Guiral</v>
      </c>
    </row>
    <row r="18" spans="1:9" x14ac:dyDescent="0.35">
      <c r="A18" s="2" t="s">
        <v>239</v>
      </c>
      <c r="B18">
        <v>16</v>
      </c>
      <c r="C18" s="5">
        <v>320</v>
      </c>
      <c r="D18">
        <v>1</v>
      </c>
      <c r="E18" s="5">
        <v>10</v>
      </c>
      <c r="F18">
        <v>17</v>
      </c>
      <c r="G18" s="5">
        <v>330</v>
      </c>
      <c r="H18" s="5"/>
      <c r="I18" t="str">
        <f>VLOOKUP(A:A,'2025 Card Sales Tracker'!D:D,1,FALSE)</f>
        <v>Charlie Pollen</v>
      </c>
    </row>
    <row r="19" spans="1:9" x14ac:dyDescent="0.35">
      <c r="A19" s="2" t="s">
        <v>259</v>
      </c>
      <c r="B19">
        <v>1</v>
      </c>
      <c r="C19" s="5">
        <v>20</v>
      </c>
      <c r="D19"/>
      <c r="E19" s="5"/>
      <c r="F19">
        <v>1</v>
      </c>
      <c r="G19" s="5">
        <v>20</v>
      </c>
      <c r="H19" s="5"/>
      <c r="I19" t="e">
        <f>VLOOKUP(A:A,'2025 Card Sales Tracker'!D:D,1,FALSE)</f>
        <v>#N/A</v>
      </c>
    </row>
    <row r="20" spans="1:9" x14ac:dyDescent="0.35">
      <c r="A20" s="2" t="s">
        <v>249</v>
      </c>
      <c r="B20">
        <v>9</v>
      </c>
      <c r="C20" s="5">
        <v>180</v>
      </c>
      <c r="D20">
        <v>1</v>
      </c>
      <c r="E20" s="5">
        <v>17</v>
      </c>
      <c r="F20">
        <v>10</v>
      </c>
      <c r="G20" s="5">
        <v>197</v>
      </c>
      <c r="H20" s="5"/>
      <c r="I20" t="str">
        <f>VLOOKUP(A:A,'2025 Card Sales Tracker'!D:D,1,FALSE)</f>
        <v>Collin Jacobson</v>
      </c>
    </row>
    <row r="21" spans="1:9" x14ac:dyDescent="0.35">
      <c r="A21" s="2" t="s">
        <v>271</v>
      </c>
      <c r="B21">
        <v>9</v>
      </c>
      <c r="C21" s="5">
        <v>180</v>
      </c>
      <c r="D21">
        <v>1</v>
      </c>
      <c r="E21" s="5">
        <v>10</v>
      </c>
      <c r="F21">
        <v>10</v>
      </c>
      <c r="G21" s="5">
        <v>190</v>
      </c>
      <c r="H21" s="5"/>
      <c r="I21" t="str">
        <f>VLOOKUP(A:A,'2025 Card Sales Tracker'!D:D,1,FALSE)</f>
        <v>Connor Jacobson</v>
      </c>
    </row>
    <row r="22" spans="1:9" x14ac:dyDescent="0.35">
      <c r="A22" s="2" t="s">
        <v>241</v>
      </c>
      <c r="B22">
        <v>15</v>
      </c>
      <c r="C22" s="5">
        <v>300</v>
      </c>
      <c r="D22">
        <v>1</v>
      </c>
      <c r="E22" s="5">
        <v>25</v>
      </c>
      <c r="F22">
        <v>16</v>
      </c>
      <c r="G22" s="5">
        <v>325</v>
      </c>
      <c r="H22" s="5"/>
      <c r="I22" t="str">
        <f>VLOOKUP(A:A,'2025 Card Sales Tracker'!D:D,1,FALSE)</f>
        <v>Cooper Coykendall</v>
      </c>
    </row>
    <row r="23" spans="1:9" x14ac:dyDescent="0.35">
      <c r="A23" s="2" t="s">
        <v>269</v>
      </c>
      <c r="B23">
        <v>14</v>
      </c>
      <c r="C23" s="5">
        <v>280</v>
      </c>
      <c r="D23">
        <v>1</v>
      </c>
      <c r="E23" s="5">
        <v>5</v>
      </c>
      <c r="F23">
        <v>15</v>
      </c>
      <c r="G23" s="5">
        <v>285</v>
      </c>
      <c r="H23" s="5"/>
      <c r="I23" t="str">
        <f>VLOOKUP(A:A,'2025 Card Sales Tracker'!D:D,1,FALSE)</f>
        <v>Cooper Williamson</v>
      </c>
    </row>
    <row r="24" spans="1:9" x14ac:dyDescent="0.35">
      <c r="A24" s="2" t="s">
        <v>252</v>
      </c>
      <c r="B24">
        <v>12</v>
      </c>
      <c r="C24" s="5">
        <v>240</v>
      </c>
      <c r="D24"/>
      <c r="E24" s="5"/>
      <c r="F24">
        <v>12</v>
      </c>
      <c r="G24" s="5">
        <v>240</v>
      </c>
      <c r="H24" s="5"/>
      <c r="I24" t="str">
        <f>VLOOKUP(A:A,'2025 Card Sales Tracker'!D:D,1,FALSE)</f>
        <v>Daniel Akinyele</v>
      </c>
    </row>
    <row r="25" spans="1:9" x14ac:dyDescent="0.35">
      <c r="A25" s="2" t="s">
        <v>243</v>
      </c>
      <c r="B25">
        <v>19</v>
      </c>
      <c r="C25" s="5">
        <v>440</v>
      </c>
      <c r="D25"/>
      <c r="E25" s="5"/>
      <c r="F25">
        <v>19</v>
      </c>
      <c r="G25" s="5">
        <v>440</v>
      </c>
      <c r="H25" s="5"/>
      <c r="I25" t="str">
        <f>VLOOKUP(A:A,'2025 Card Sales Tracker'!D:D,1,FALSE)</f>
        <v>David Akinyele</v>
      </c>
    </row>
    <row r="26" spans="1:9" x14ac:dyDescent="0.35">
      <c r="A26" s="2" t="s">
        <v>250</v>
      </c>
      <c r="B26">
        <v>16</v>
      </c>
      <c r="C26" s="5">
        <v>320</v>
      </c>
      <c r="D26"/>
      <c r="E26" s="5"/>
      <c r="F26">
        <v>16</v>
      </c>
      <c r="G26" s="5">
        <v>320</v>
      </c>
      <c r="H26" s="5"/>
      <c r="I26" t="str">
        <f>VLOOKUP(A:A,'2025 Card Sales Tracker'!D:D,1,FALSE)</f>
        <v>Desmond Moody</v>
      </c>
    </row>
    <row r="27" spans="1:9" x14ac:dyDescent="0.35">
      <c r="A27" s="2" t="s">
        <v>247</v>
      </c>
      <c r="B27">
        <v>18</v>
      </c>
      <c r="C27" s="5">
        <v>340</v>
      </c>
      <c r="D27"/>
      <c r="E27" s="5"/>
      <c r="F27">
        <v>18</v>
      </c>
      <c r="G27" s="5">
        <v>340</v>
      </c>
      <c r="H27" s="5"/>
      <c r="I27" t="str">
        <f>VLOOKUP(A:A,'2025 Card Sales Tracker'!D:D,1,FALSE)</f>
        <v>Drake Kato</v>
      </c>
    </row>
    <row r="28" spans="1:9" x14ac:dyDescent="0.35">
      <c r="A28" s="2" t="s">
        <v>345</v>
      </c>
      <c r="B28">
        <v>3</v>
      </c>
      <c r="C28" s="5">
        <v>60</v>
      </c>
      <c r="D28"/>
      <c r="E28" s="5"/>
      <c r="F28">
        <v>3</v>
      </c>
      <c r="G28" s="5">
        <v>60</v>
      </c>
      <c r="H28" s="5"/>
      <c r="I28" t="str">
        <f>VLOOKUP(A:A,'2025 Card Sales Tracker'!D:D,1,FALSE)</f>
        <v>Drew Wolfson</v>
      </c>
    </row>
    <row r="29" spans="1:9" x14ac:dyDescent="0.35">
      <c r="A29" s="2" t="s">
        <v>340</v>
      </c>
      <c r="B29">
        <v>33</v>
      </c>
      <c r="C29" s="5">
        <v>660</v>
      </c>
      <c r="D29"/>
      <c r="E29" s="5"/>
      <c r="F29">
        <v>33</v>
      </c>
      <c r="G29" s="5">
        <v>660</v>
      </c>
      <c r="H29" s="5"/>
      <c r="I29" t="str">
        <f>VLOOKUP(A:A,'2025 Card Sales Tracker'!D:D,1,FALSE)</f>
        <v>Dylan Caspers</v>
      </c>
    </row>
    <row r="30" spans="1:9" x14ac:dyDescent="0.35">
      <c r="A30" s="2" t="s">
        <v>266</v>
      </c>
      <c r="B30">
        <v>12</v>
      </c>
      <c r="C30" s="5">
        <v>241.7</v>
      </c>
      <c r="D30"/>
      <c r="E30" s="5"/>
      <c r="F30">
        <v>12</v>
      </c>
      <c r="G30" s="5">
        <v>241.7</v>
      </c>
      <c r="H30" s="5"/>
      <c r="I30" t="str">
        <f>VLOOKUP(A:A,'2025 Card Sales Tracker'!D:D,1,FALSE)</f>
        <v>Emilio Cisneros</v>
      </c>
    </row>
    <row r="31" spans="1:9" x14ac:dyDescent="0.35">
      <c r="A31" s="2" t="s">
        <v>253</v>
      </c>
      <c r="B31">
        <v>22</v>
      </c>
      <c r="C31" s="5">
        <v>440</v>
      </c>
      <c r="D31">
        <v>1</v>
      </c>
      <c r="E31" s="5">
        <v>15</v>
      </c>
      <c r="F31">
        <v>23</v>
      </c>
      <c r="G31" s="5">
        <v>455</v>
      </c>
      <c r="H31" s="5"/>
      <c r="I31" t="str">
        <f>VLOOKUP(A:A,'2025 Card Sales Tracker'!D:D,1,FALSE)</f>
        <v>Emmett Sebesta</v>
      </c>
    </row>
    <row r="32" spans="1:9" x14ac:dyDescent="0.35">
      <c r="A32" s="2" t="s">
        <v>283</v>
      </c>
      <c r="B32">
        <v>10</v>
      </c>
      <c r="C32" s="5">
        <v>200</v>
      </c>
      <c r="D32"/>
      <c r="E32" s="5"/>
      <c r="F32">
        <v>10</v>
      </c>
      <c r="G32" s="5">
        <v>200</v>
      </c>
      <c r="H32" s="5"/>
      <c r="I32" t="str">
        <f>VLOOKUP(A:A,'2025 Card Sales Tracker'!D:D,1,FALSE)</f>
        <v>Gerald Shepherd</v>
      </c>
    </row>
    <row r="33" spans="1:9" x14ac:dyDescent="0.35">
      <c r="A33" s="2" t="s">
        <v>225</v>
      </c>
      <c r="B33">
        <v>6</v>
      </c>
      <c r="C33" s="5">
        <v>120</v>
      </c>
      <c r="D33">
        <v>1</v>
      </c>
      <c r="E33" s="5">
        <v>15</v>
      </c>
      <c r="F33">
        <v>7</v>
      </c>
      <c r="G33" s="5">
        <v>135</v>
      </c>
      <c r="H33" s="5"/>
      <c r="I33" t="str">
        <f>VLOOKUP(A:A,'2025 Card Sales Tracker'!D:D,1,FALSE)</f>
        <v>Ian Johnson</v>
      </c>
    </row>
    <row r="34" spans="1:9" x14ac:dyDescent="0.35">
      <c r="A34" s="2" t="s">
        <v>424</v>
      </c>
      <c r="B34">
        <v>10</v>
      </c>
      <c r="C34" s="5">
        <v>200</v>
      </c>
      <c r="D34"/>
      <c r="E34" s="5"/>
      <c r="F34">
        <v>10</v>
      </c>
      <c r="G34" s="5">
        <v>200</v>
      </c>
      <c r="H34" s="5"/>
      <c r="I34" t="str">
        <f>VLOOKUP(A:A,'2025 Card Sales Tracker'!D:D,1,FALSE)</f>
        <v>Ignacio Cisneros</v>
      </c>
    </row>
    <row r="35" spans="1:9" x14ac:dyDescent="0.35">
      <c r="A35" s="2" t="s">
        <v>242</v>
      </c>
      <c r="B35">
        <v>7</v>
      </c>
      <c r="C35" s="5">
        <v>140</v>
      </c>
      <c r="D35"/>
      <c r="E35" s="5"/>
      <c r="F35">
        <v>7</v>
      </c>
      <c r="G35" s="5">
        <v>140</v>
      </c>
      <c r="H35" s="5"/>
      <c r="I35" t="str">
        <f>VLOOKUP(A:A,'2025 Card Sales Tracker'!D:D,1,FALSE)</f>
        <v>Isaac Zabel</v>
      </c>
    </row>
    <row r="36" spans="1:9" x14ac:dyDescent="0.35">
      <c r="A36" s="2" t="s">
        <v>268</v>
      </c>
      <c r="B36">
        <v>9</v>
      </c>
      <c r="C36" s="5">
        <v>180</v>
      </c>
      <c r="D36">
        <v>1</v>
      </c>
      <c r="E36" s="5">
        <v>1</v>
      </c>
      <c r="F36">
        <v>10</v>
      </c>
      <c r="G36" s="5">
        <v>181</v>
      </c>
      <c r="H36" s="5"/>
      <c r="I36" t="str">
        <f>VLOOKUP(A:A,'2025 Card Sales Tracker'!D:D,1,FALSE)</f>
        <v>Isaiah Clark</v>
      </c>
    </row>
    <row r="37" spans="1:9" x14ac:dyDescent="0.35">
      <c r="A37" s="2" t="s">
        <v>248</v>
      </c>
      <c r="B37">
        <v>17</v>
      </c>
      <c r="C37" s="5">
        <v>340</v>
      </c>
      <c r="D37">
        <v>1</v>
      </c>
      <c r="E37" s="5">
        <v>10</v>
      </c>
      <c r="F37">
        <v>18</v>
      </c>
      <c r="G37" s="5">
        <v>350</v>
      </c>
      <c r="H37" s="5"/>
      <c r="I37" t="str">
        <f>VLOOKUP(A:A,'2025 Card Sales Tracker'!D:D,1,FALSE)</f>
        <v>Jack Pollen</v>
      </c>
    </row>
    <row r="38" spans="1:9" x14ac:dyDescent="0.35">
      <c r="A38" s="2" t="s">
        <v>255</v>
      </c>
      <c r="B38">
        <v>43</v>
      </c>
      <c r="C38" s="5">
        <v>860</v>
      </c>
      <c r="D38"/>
      <c r="E38" s="5"/>
      <c r="F38">
        <v>43</v>
      </c>
      <c r="G38" s="5">
        <v>860</v>
      </c>
      <c r="H38" s="5"/>
      <c r="I38" t="str">
        <f>VLOOKUP(A:A,'2025 Card Sales Tracker'!D:D,1,FALSE)</f>
        <v>Jake Kuznia</v>
      </c>
    </row>
    <row r="39" spans="1:9" x14ac:dyDescent="0.35">
      <c r="A39" s="2" t="s">
        <v>281</v>
      </c>
      <c r="B39">
        <v>1</v>
      </c>
      <c r="C39" s="5">
        <v>20</v>
      </c>
      <c r="D39"/>
      <c r="E39" s="5"/>
      <c r="F39">
        <v>1</v>
      </c>
      <c r="G39" s="5">
        <v>20</v>
      </c>
      <c r="H39" s="5"/>
      <c r="I39" t="str">
        <f>VLOOKUP(A:A,'2025 Card Sales Tracker'!D:D,1,FALSE)</f>
        <v>James Woodstrom</v>
      </c>
    </row>
    <row r="40" spans="1:9" x14ac:dyDescent="0.35">
      <c r="A40" s="2" t="s">
        <v>254</v>
      </c>
      <c r="B40">
        <v>18</v>
      </c>
      <c r="C40" s="5">
        <v>360</v>
      </c>
      <c r="D40"/>
      <c r="E40" s="5"/>
      <c r="F40">
        <v>18</v>
      </c>
      <c r="G40" s="5">
        <v>360</v>
      </c>
      <c r="H40" s="5"/>
      <c r="I40" t="str">
        <f>VLOOKUP(A:A,'2025 Card Sales Tracker'!D:D,1,FALSE)</f>
        <v>Jayden Gonzalez</v>
      </c>
    </row>
    <row r="41" spans="1:9" x14ac:dyDescent="0.35">
      <c r="A41" s="2" t="s">
        <v>289</v>
      </c>
      <c r="B41">
        <v>49</v>
      </c>
      <c r="C41" s="5">
        <v>980</v>
      </c>
      <c r="D41"/>
      <c r="E41" s="5"/>
      <c r="F41">
        <v>49</v>
      </c>
      <c r="G41" s="5">
        <v>980</v>
      </c>
      <c r="H41" s="5"/>
      <c r="I41" t="str">
        <f>VLOOKUP(A:A,'2025 Card Sales Tracker'!D:D,1,FALSE)</f>
        <v>Jon Nelson</v>
      </c>
    </row>
    <row r="42" spans="1:9" x14ac:dyDescent="0.35">
      <c r="A42" s="2" t="s">
        <v>370</v>
      </c>
      <c r="B42">
        <v>2</v>
      </c>
      <c r="C42" s="5">
        <v>40</v>
      </c>
      <c r="D42"/>
      <c r="E42" s="5"/>
      <c r="F42">
        <v>2</v>
      </c>
      <c r="G42" s="5">
        <v>40</v>
      </c>
      <c r="H42" s="5"/>
      <c r="I42" t="str">
        <f>VLOOKUP(A:A,'2025 Card Sales Tracker'!D:D,1,FALSE)</f>
        <v>Jonathan Berry</v>
      </c>
    </row>
    <row r="43" spans="1:9" x14ac:dyDescent="0.35">
      <c r="A43" s="2" t="s">
        <v>240</v>
      </c>
      <c r="B43">
        <v>15</v>
      </c>
      <c r="C43" s="5">
        <v>300</v>
      </c>
      <c r="D43"/>
      <c r="E43" s="5"/>
      <c r="F43">
        <v>15</v>
      </c>
      <c r="G43" s="5">
        <v>300</v>
      </c>
      <c r="H43" s="5"/>
      <c r="I43" t="str">
        <f>VLOOKUP(A:A,'2025 Card Sales Tracker'!D:D,1,FALSE)</f>
        <v>Josh Pierson</v>
      </c>
    </row>
    <row r="44" spans="1:9" x14ac:dyDescent="0.35">
      <c r="A44" s="2" t="s">
        <v>301</v>
      </c>
      <c r="B44">
        <v>24</v>
      </c>
      <c r="C44" s="5">
        <v>460</v>
      </c>
      <c r="D44">
        <v>2</v>
      </c>
      <c r="E44" s="5">
        <v>34</v>
      </c>
      <c r="F44">
        <v>26</v>
      </c>
      <c r="G44" s="5">
        <v>494</v>
      </c>
      <c r="H44" s="5"/>
      <c r="I44" t="str">
        <f>VLOOKUP(A:A,'2025 Card Sales Tracker'!D:D,1,FALSE)</f>
        <v>Keane Woolever</v>
      </c>
    </row>
    <row r="45" spans="1:9" x14ac:dyDescent="0.35">
      <c r="A45" s="2" t="s">
        <v>251</v>
      </c>
      <c r="B45">
        <v>20</v>
      </c>
      <c r="C45" s="5">
        <v>400</v>
      </c>
      <c r="D45"/>
      <c r="E45" s="5"/>
      <c r="F45">
        <v>20</v>
      </c>
      <c r="G45" s="5">
        <v>400</v>
      </c>
      <c r="H45" s="5"/>
      <c r="I45" t="str">
        <f>VLOOKUP(A:A,'2025 Card Sales Tracker'!D:D,1,FALSE)</f>
        <v>Kelvin Shekey</v>
      </c>
    </row>
    <row r="46" spans="1:9" x14ac:dyDescent="0.35">
      <c r="A46" s="2" t="s">
        <v>265</v>
      </c>
      <c r="B46">
        <v>3</v>
      </c>
      <c r="C46" s="5">
        <v>60</v>
      </c>
      <c r="D46"/>
      <c r="E46" s="5"/>
      <c r="F46">
        <v>3</v>
      </c>
      <c r="G46" s="5">
        <v>60</v>
      </c>
      <c r="H46" s="5"/>
      <c r="I46" t="str">
        <f>VLOOKUP(A:A,'2025 Card Sales Tracker'!D:D,1,FALSE)</f>
        <v>Kevon Mapp</v>
      </c>
    </row>
    <row r="47" spans="1:9" x14ac:dyDescent="0.35">
      <c r="A47" s="2" t="s">
        <v>277</v>
      </c>
      <c r="B47">
        <v>15</v>
      </c>
      <c r="C47" s="5">
        <v>300</v>
      </c>
      <c r="D47"/>
      <c r="E47" s="5"/>
      <c r="F47">
        <v>15</v>
      </c>
      <c r="G47" s="5">
        <v>300</v>
      </c>
      <c r="H47" s="5"/>
      <c r="I47" t="str">
        <f>VLOOKUP(A:A,'2025 Card Sales Tracker'!D:D,1,FALSE)</f>
        <v>Marshon Mccoy</v>
      </c>
    </row>
    <row r="48" spans="1:9" x14ac:dyDescent="0.35">
      <c r="A48" s="2" t="s">
        <v>258</v>
      </c>
      <c r="B48">
        <v>2</v>
      </c>
      <c r="C48" s="5">
        <v>40</v>
      </c>
      <c r="D48"/>
      <c r="E48" s="5"/>
      <c r="F48">
        <v>2</v>
      </c>
      <c r="G48" s="5">
        <v>40</v>
      </c>
      <c r="H48" s="5"/>
      <c r="I48" t="str">
        <f>VLOOKUP(A:A,'2025 Card Sales Tracker'!D:D,1,FALSE)</f>
        <v>Mason Joyner</v>
      </c>
    </row>
    <row r="49" spans="1:9" x14ac:dyDescent="0.35">
      <c r="A49" s="2" t="s">
        <v>257</v>
      </c>
      <c r="B49">
        <v>34</v>
      </c>
      <c r="C49" s="5">
        <v>680</v>
      </c>
      <c r="D49">
        <v>1</v>
      </c>
      <c r="E49" s="5">
        <v>20</v>
      </c>
      <c r="F49">
        <v>35</v>
      </c>
      <c r="G49" s="5">
        <v>700</v>
      </c>
      <c r="H49" s="5"/>
      <c r="I49" t="str">
        <f>VLOOKUP(A:A,'2025 Card Sales Tracker'!D:D,1,FALSE)</f>
        <v>Matvei Plenkov</v>
      </c>
    </row>
    <row r="50" spans="1:9" x14ac:dyDescent="0.35">
      <c r="A50" s="2" t="s">
        <v>310</v>
      </c>
      <c r="B50">
        <v>5</v>
      </c>
      <c r="C50" s="5">
        <v>100</v>
      </c>
      <c r="D50"/>
      <c r="E50" s="5"/>
      <c r="F50">
        <v>5</v>
      </c>
      <c r="G50" s="5">
        <v>100</v>
      </c>
      <c r="H50" s="5"/>
      <c r="I50" t="str">
        <f>VLOOKUP(A:A,'2025 Card Sales Tracker'!D:D,1,FALSE)</f>
        <v>Maurice Powell</v>
      </c>
    </row>
    <row r="51" spans="1:9" x14ac:dyDescent="0.35">
      <c r="A51" s="2" t="s">
        <v>408</v>
      </c>
      <c r="B51">
        <v>10</v>
      </c>
      <c r="C51" s="5">
        <v>200</v>
      </c>
      <c r="D51">
        <v>1</v>
      </c>
      <c r="E51" s="5">
        <v>20</v>
      </c>
      <c r="F51">
        <v>11</v>
      </c>
      <c r="G51" s="5">
        <v>220</v>
      </c>
      <c r="H51" s="5"/>
      <c r="I51" t="str">
        <f>VLOOKUP(A:A,'2025 Card Sales Tracker'!D:D,1,FALSE)</f>
        <v>Mohamed Diano</v>
      </c>
    </row>
    <row r="52" spans="1:9" x14ac:dyDescent="0.35">
      <c r="A52" s="2" t="s">
        <v>331</v>
      </c>
      <c r="B52">
        <v>31</v>
      </c>
      <c r="C52" s="5">
        <v>620</v>
      </c>
      <c r="D52"/>
      <c r="E52" s="5"/>
      <c r="F52">
        <v>31</v>
      </c>
      <c r="G52" s="5">
        <v>620</v>
      </c>
      <c r="H52" s="5"/>
      <c r="I52" t="str">
        <f>VLOOKUP(A:A,'2025 Card Sales Tracker'!D:D,1,FALSE)</f>
        <v>Nick Merhy</v>
      </c>
    </row>
    <row r="53" spans="1:9" x14ac:dyDescent="0.35">
      <c r="A53" s="2" t="s">
        <v>264</v>
      </c>
      <c r="B53">
        <v>15</v>
      </c>
      <c r="C53" s="5">
        <v>300</v>
      </c>
      <c r="D53"/>
      <c r="E53" s="5"/>
      <c r="F53">
        <v>15</v>
      </c>
      <c r="G53" s="5">
        <v>300</v>
      </c>
      <c r="H53" s="5"/>
      <c r="I53" t="str">
        <f>VLOOKUP(A:A,'2025 Card Sales Tracker'!D:D,1,FALSE)</f>
        <v>Noah Bissell</v>
      </c>
    </row>
    <row r="54" spans="1:9" x14ac:dyDescent="0.35">
      <c r="A54" s="2" t="s">
        <v>418</v>
      </c>
      <c r="B54">
        <v>17</v>
      </c>
      <c r="C54" s="5">
        <v>340</v>
      </c>
      <c r="D54"/>
      <c r="E54" s="5"/>
      <c r="F54">
        <v>17</v>
      </c>
      <c r="G54" s="5">
        <v>340</v>
      </c>
      <c r="H54" s="5"/>
      <c r="I54" t="str">
        <f>VLOOKUP(A:A,'2025 Card Sales Tracker'!D:D,1,FALSE)</f>
        <v>Oliver LaLonde</v>
      </c>
    </row>
    <row r="55" spans="1:9" x14ac:dyDescent="0.35">
      <c r="A55" s="2" t="s">
        <v>245</v>
      </c>
      <c r="B55">
        <v>8</v>
      </c>
      <c r="C55" s="5">
        <v>160</v>
      </c>
      <c r="D55"/>
      <c r="E55" s="5"/>
      <c r="F55">
        <v>8</v>
      </c>
      <c r="G55" s="5">
        <v>160</v>
      </c>
      <c r="H55" s="5"/>
      <c r="I55" t="str">
        <f>VLOOKUP(A:A,'2025 Card Sales Tracker'!D:D,1,FALSE)</f>
        <v>Oshay Harris</v>
      </c>
    </row>
    <row r="56" spans="1:9" x14ac:dyDescent="0.35">
      <c r="A56" s="2" t="s">
        <v>336</v>
      </c>
      <c r="B56">
        <v>5</v>
      </c>
      <c r="C56" s="5">
        <v>100</v>
      </c>
      <c r="D56">
        <v>1</v>
      </c>
      <c r="E56" s="5">
        <v>100</v>
      </c>
      <c r="F56">
        <v>6</v>
      </c>
      <c r="G56" s="5">
        <v>200</v>
      </c>
      <c r="H56" s="5"/>
      <c r="I56" t="str">
        <f>VLOOKUP(A:A,'2025 Card Sales Tracker'!D:D,1,FALSE)</f>
        <v>Piers Anderson</v>
      </c>
    </row>
    <row r="57" spans="1:9" x14ac:dyDescent="0.35">
      <c r="A57" s="2" t="s">
        <v>312</v>
      </c>
      <c r="B57">
        <v>15</v>
      </c>
      <c r="C57" s="5">
        <v>300</v>
      </c>
      <c r="D57">
        <v>1</v>
      </c>
      <c r="E57" s="5">
        <v>25</v>
      </c>
      <c r="F57">
        <v>16</v>
      </c>
      <c r="G57" s="5">
        <v>325</v>
      </c>
      <c r="H57" s="5"/>
      <c r="I57" t="str">
        <f>VLOOKUP(A:A,'2025 Card Sales Tracker'!D:D,1,FALSE)</f>
        <v>Walter Johnson III</v>
      </c>
    </row>
    <row r="58" spans="1:9" x14ac:dyDescent="0.35">
      <c r="A58" s="2" t="s">
        <v>273</v>
      </c>
      <c r="B58">
        <v>20</v>
      </c>
      <c r="C58" s="5">
        <v>400</v>
      </c>
      <c r="D58">
        <v>1</v>
      </c>
      <c r="E58" s="5">
        <v>5</v>
      </c>
      <c r="F58">
        <v>21</v>
      </c>
      <c r="G58" s="5">
        <v>405</v>
      </c>
      <c r="H58" s="5"/>
      <c r="I58" t="str">
        <f>VLOOKUP(A:A,'2025 Card Sales Tracker'!D:D,1,FALSE)</f>
        <v>Will Johnston</v>
      </c>
    </row>
    <row r="59" spans="1:9" x14ac:dyDescent="0.35">
      <c r="A59" s="2" t="s">
        <v>261</v>
      </c>
      <c r="B59">
        <v>30</v>
      </c>
      <c r="C59" s="5">
        <v>600</v>
      </c>
      <c r="D59">
        <v>1</v>
      </c>
      <c r="E59" s="5">
        <v>20</v>
      </c>
      <c r="F59">
        <v>31</v>
      </c>
      <c r="G59" s="5">
        <v>620</v>
      </c>
      <c r="H59" s="5"/>
      <c r="I59" t="str">
        <f>VLOOKUP(A:A,'2025 Card Sales Tracker'!D:D,1,FALSE)</f>
        <v>Wyatt Peterson</v>
      </c>
    </row>
    <row r="60" spans="1:9" x14ac:dyDescent="0.35">
      <c r="A60" s="2" t="s">
        <v>296</v>
      </c>
      <c r="B60">
        <v>9</v>
      </c>
      <c r="C60" s="5">
        <v>180</v>
      </c>
      <c r="D60"/>
      <c r="E60" s="5"/>
      <c r="F60">
        <v>9</v>
      </c>
      <c r="G60" s="5">
        <v>180</v>
      </c>
      <c r="H60" s="5"/>
      <c r="I60" t="str">
        <f>VLOOKUP(A:A,'2025 Card Sales Tracker'!D:D,1,FALSE)</f>
        <v>Xavier Bailey</v>
      </c>
    </row>
    <row r="61" spans="1:9" x14ac:dyDescent="0.35">
      <c r="A61" s="2" t="s">
        <v>256</v>
      </c>
      <c r="B61">
        <v>8</v>
      </c>
      <c r="C61" s="5">
        <v>160</v>
      </c>
      <c r="D61"/>
      <c r="E61" s="5"/>
      <c r="F61">
        <v>8</v>
      </c>
      <c r="G61" s="5">
        <v>160</v>
      </c>
      <c r="H61" s="5"/>
      <c r="I61" t="str">
        <f>VLOOKUP(A:A,'2025 Card Sales Tracker'!D:D,1,FALSE)</f>
        <v>Xavier Moore</v>
      </c>
    </row>
    <row r="62" spans="1:9" x14ac:dyDescent="0.35">
      <c r="A62" s="2" t="s">
        <v>539</v>
      </c>
      <c r="B62">
        <v>2</v>
      </c>
      <c r="C62" s="5">
        <v>40</v>
      </c>
      <c r="D62"/>
      <c r="E62" s="5"/>
      <c r="F62">
        <v>2</v>
      </c>
      <c r="G62" s="5">
        <v>40</v>
      </c>
      <c r="H62" s="5"/>
      <c r="I62" t="str">
        <f>VLOOKUP(A:A,'2025 Card Sales Tracker'!D:D,1,FALSE)</f>
        <v>LySanias Shelby</v>
      </c>
    </row>
    <row r="63" spans="1:9" x14ac:dyDescent="0.35">
      <c r="A63" s="2" t="s">
        <v>567</v>
      </c>
      <c r="B63">
        <v>19</v>
      </c>
      <c r="C63" s="5">
        <v>380</v>
      </c>
      <c r="D63"/>
      <c r="E63" s="5"/>
      <c r="F63">
        <v>19</v>
      </c>
      <c r="G63" s="5">
        <v>380</v>
      </c>
      <c r="H63" s="5"/>
      <c r="I63" t="str">
        <f>VLOOKUP(A:A,'2025 Card Sales Tracker'!D:D,1,FALSE)</f>
        <v>Cordell Givance</v>
      </c>
    </row>
    <row r="64" spans="1:9" x14ac:dyDescent="0.35">
      <c r="A64" s="2" t="s">
        <v>520</v>
      </c>
      <c r="B64">
        <v>4</v>
      </c>
      <c r="C64" s="5">
        <v>80</v>
      </c>
      <c r="D64"/>
      <c r="E64" s="5"/>
      <c r="F64">
        <v>4</v>
      </c>
      <c r="G64" s="5">
        <v>80</v>
      </c>
      <c r="H64"/>
      <c r="I64" t="str">
        <f>VLOOKUP(A:A,'2025 Card Sales Tracker'!D:D,1,FALSE)</f>
        <v>Railan Mao</v>
      </c>
    </row>
    <row r="65" spans="1:9" x14ac:dyDescent="0.35">
      <c r="A65" s="2" t="s">
        <v>511</v>
      </c>
      <c r="B65">
        <v>28</v>
      </c>
      <c r="C65" s="5">
        <v>560</v>
      </c>
      <c r="D65"/>
      <c r="E65" s="5"/>
      <c r="F65">
        <v>28</v>
      </c>
      <c r="G65" s="5">
        <v>560</v>
      </c>
      <c r="I65" t="str">
        <f>VLOOKUP(A:A,'2025 Card Sales Tracker'!D:D,1,FALSE)</f>
        <v>Charlie Laible</v>
      </c>
    </row>
    <row r="66" spans="1:9" x14ac:dyDescent="0.35">
      <c r="A66" s="2" t="s">
        <v>622</v>
      </c>
      <c r="B66">
        <v>5</v>
      </c>
      <c r="C66" s="5">
        <v>100</v>
      </c>
      <c r="D66"/>
      <c r="E66" s="5"/>
      <c r="F66">
        <v>5</v>
      </c>
      <c r="G66" s="5">
        <v>100</v>
      </c>
      <c r="I66" t="str">
        <f>VLOOKUP(A:A,'2025 Card Sales Tracker'!D:D,1,FALSE)</f>
        <v>Andre Cannon</v>
      </c>
    </row>
    <row r="67" spans="1:9" x14ac:dyDescent="0.35">
      <c r="A67" s="2" t="s">
        <v>635</v>
      </c>
      <c r="B67">
        <v>1</v>
      </c>
      <c r="C67" s="5">
        <v>20</v>
      </c>
      <c r="D67"/>
      <c r="E67" s="5"/>
      <c r="F67">
        <v>1</v>
      </c>
      <c r="G67" s="5">
        <v>20</v>
      </c>
      <c r="I67" t="str">
        <f>VLOOKUP(A:A,'2025 Card Sales Tracker'!D:D,1,FALSE)</f>
        <v>TJ Harden</v>
      </c>
    </row>
    <row r="68" spans="1:9" x14ac:dyDescent="0.35">
      <c r="A68" s="2" t="s">
        <v>638</v>
      </c>
      <c r="B68">
        <v>5</v>
      </c>
      <c r="C68" s="5">
        <v>100</v>
      </c>
      <c r="D68"/>
      <c r="E68" s="5"/>
      <c r="F68">
        <v>5</v>
      </c>
      <c r="G68" s="5">
        <v>100</v>
      </c>
      <c r="I68" t="str">
        <f>VLOOKUP(A:A,'2025 Card Sales Tracker'!D:D,1,FALSE)</f>
        <v>Coach Lo</v>
      </c>
    </row>
    <row r="69" spans="1:9" x14ac:dyDescent="0.35">
      <c r="A69" s="2" t="s">
        <v>575</v>
      </c>
      <c r="B69">
        <v>1</v>
      </c>
      <c r="C69" s="5">
        <v>20</v>
      </c>
      <c r="D69"/>
      <c r="E69" s="5"/>
      <c r="F69">
        <v>1</v>
      </c>
      <c r="G69" s="5">
        <v>20</v>
      </c>
      <c r="I69" t="str">
        <f>VLOOKUP(A:A,'2025 Card Sales Tracker'!D:D,1,FALSE)</f>
        <v>Dylan Kirchner</v>
      </c>
    </row>
    <row r="70" spans="1:9" x14ac:dyDescent="0.35">
      <c r="A70" s="2" t="s">
        <v>549</v>
      </c>
      <c r="B70">
        <v>8</v>
      </c>
      <c r="C70" s="5">
        <v>160</v>
      </c>
      <c r="D70"/>
      <c r="E70" s="5"/>
      <c r="F70">
        <v>8</v>
      </c>
      <c r="G70" s="5">
        <v>160</v>
      </c>
      <c r="I70" t="str">
        <f>VLOOKUP(A:A,'2025 Card Sales Tracker'!D:D,1,FALSE)</f>
        <v>Ayden Williams</v>
      </c>
    </row>
    <row r="71" spans="1:9" x14ac:dyDescent="0.35">
      <c r="A71" s="2" t="s">
        <v>669</v>
      </c>
      <c r="B71">
        <v>4</v>
      </c>
      <c r="C71" s="5">
        <v>80</v>
      </c>
      <c r="D71"/>
      <c r="E71" s="5"/>
      <c r="F71">
        <v>4</v>
      </c>
      <c r="G71" s="5">
        <v>80</v>
      </c>
      <c r="I71" t="str">
        <f>VLOOKUP(A:A,'2025 Card Sales Tracker'!D:D,1,FALSE)</f>
        <v>Jack Otos</v>
      </c>
    </row>
    <row r="72" spans="1:9" x14ac:dyDescent="0.35">
      <c r="A72" s="2" t="s">
        <v>232</v>
      </c>
      <c r="B72">
        <v>1</v>
      </c>
      <c r="C72" s="5">
        <v>20</v>
      </c>
      <c r="D72"/>
      <c r="E72" s="5"/>
      <c r="F72">
        <v>1</v>
      </c>
      <c r="G72" s="5">
        <v>20</v>
      </c>
      <c r="I72" t="str">
        <f>VLOOKUP(A:A,'2025 Card Sales Tracker'!D:D,1,FALSE)</f>
        <v>Coach Chauncy</v>
      </c>
    </row>
    <row r="73" spans="1:9" x14ac:dyDescent="0.35">
      <c r="A73" s="2" t="s">
        <v>525</v>
      </c>
      <c r="B73">
        <v>1</v>
      </c>
      <c r="C73" s="5">
        <v>20</v>
      </c>
      <c r="D73"/>
      <c r="E73" s="5"/>
      <c r="F73">
        <v>1</v>
      </c>
      <c r="G73" s="5">
        <v>20</v>
      </c>
    </row>
    <row r="74" spans="1:9" x14ac:dyDescent="0.35">
      <c r="A74" s="2" t="s">
        <v>503</v>
      </c>
      <c r="B74">
        <v>955</v>
      </c>
      <c r="C74" s="5">
        <v>19171.7</v>
      </c>
      <c r="D74">
        <v>21</v>
      </c>
      <c r="E74" s="5">
        <v>382</v>
      </c>
      <c r="F74">
        <v>976</v>
      </c>
      <c r="G74" s="5">
        <v>19553.7</v>
      </c>
    </row>
    <row r="75" spans="1:9" x14ac:dyDescent="0.35">
      <c r="C75"/>
      <c r="D75"/>
      <c r="E75"/>
      <c r="G75"/>
    </row>
  </sheetData>
  <sortState xmlns:xlrd2="http://schemas.microsoft.com/office/spreadsheetml/2017/richdata2" columnSort="1" ref="A3:G64">
    <sortCondition descending="1" ref="C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1FDB4-7326-461B-BEC0-F6B95E70A297}">
  <dimension ref="A3:E73"/>
  <sheetViews>
    <sheetView workbookViewId="0">
      <selection activeCell="F10" sqref="F10"/>
    </sheetView>
  </sheetViews>
  <sheetFormatPr defaultRowHeight="14.5" x14ac:dyDescent="0.35"/>
  <cols>
    <col min="1" max="1" width="18.08984375" bestFit="1" customWidth="1"/>
    <col min="2" max="2" width="15.6328125" bestFit="1" customWidth="1"/>
    <col min="3" max="3" width="7" bestFit="1" customWidth="1"/>
    <col min="4" max="4" width="13.7265625" bestFit="1" customWidth="1"/>
    <col min="5" max="5" width="10.36328125" bestFit="1" customWidth="1"/>
    <col min="6" max="6" width="7" bestFit="1" customWidth="1"/>
    <col min="7" max="7" width="13" bestFit="1" customWidth="1"/>
    <col min="8" max="8" width="8.54296875" bestFit="1" customWidth="1"/>
    <col min="9" max="9" width="11.26953125" bestFit="1" customWidth="1"/>
    <col min="10" max="10" width="10.36328125" bestFit="1" customWidth="1"/>
  </cols>
  <sheetData>
    <row r="3" spans="1:5" x14ac:dyDescent="0.35">
      <c r="A3" s="1" t="s">
        <v>676</v>
      </c>
      <c r="B3" s="1" t="s">
        <v>504</v>
      </c>
    </row>
    <row r="4" spans="1:5" x14ac:dyDescent="0.35">
      <c r="B4" t="s">
        <v>238</v>
      </c>
      <c r="D4" t="s">
        <v>675</v>
      </c>
      <c r="E4" t="s">
        <v>503</v>
      </c>
    </row>
    <row r="5" spans="1:5" x14ac:dyDescent="0.35">
      <c r="A5" s="1" t="s">
        <v>502</v>
      </c>
      <c r="B5" t="s">
        <v>674</v>
      </c>
      <c r="C5" t="s">
        <v>595</v>
      </c>
    </row>
    <row r="6" spans="1:5" x14ac:dyDescent="0.35">
      <c r="A6" s="2" t="s">
        <v>353</v>
      </c>
      <c r="B6">
        <v>1</v>
      </c>
      <c r="D6">
        <v>1</v>
      </c>
      <c r="E6">
        <v>1</v>
      </c>
    </row>
    <row r="7" spans="1:5" x14ac:dyDescent="0.35">
      <c r="A7" s="2" t="s">
        <v>372</v>
      </c>
      <c r="B7">
        <v>15</v>
      </c>
      <c r="C7">
        <v>16</v>
      </c>
      <c r="D7">
        <v>31</v>
      </c>
      <c r="E7">
        <v>31</v>
      </c>
    </row>
    <row r="8" spans="1:5" x14ac:dyDescent="0.35">
      <c r="A8" s="2" t="s">
        <v>491</v>
      </c>
      <c r="B8">
        <v>15</v>
      </c>
      <c r="C8">
        <v>14</v>
      </c>
      <c r="D8">
        <v>29</v>
      </c>
      <c r="E8">
        <v>29</v>
      </c>
    </row>
    <row r="9" spans="1:5" x14ac:dyDescent="0.35">
      <c r="A9" s="2" t="s">
        <v>263</v>
      </c>
      <c r="B9">
        <v>8</v>
      </c>
      <c r="D9">
        <v>8</v>
      </c>
      <c r="E9">
        <v>8</v>
      </c>
    </row>
    <row r="10" spans="1:5" x14ac:dyDescent="0.35">
      <c r="A10" s="2" t="s">
        <v>622</v>
      </c>
      <c r="C10">
        <v>5</v>
      </c>
      <c r="D10">
        <v>5</v>
      </c>
      <c r="E10">
        <v>5</v>
      </c>
    </row>
    <row r="11" spans="1:5" x14ac:dyDescent="0.35">
      <c r="A11" s="2" t="s">
        <v>246</v>
      </c>
      <c r="B11">
        <v>42</v>
      </c>
      <c r="D11">
        <v>42</v>
      </c>
      <c r="E11">
        <v>42</v>
      </c>
    </row>
    <row r="12" spans="1:5" x14ac:dyDescent="0.35">
      <c r="A12" s="2" t="s">
        <v>270</v>
      </c>
      <c r="B12">
        <v>15</v>
      </c>
      <c r="D12">
        <v>15</v>
      </c>
      <c r="E12">
        <v>15</v>
      </c>
    </row>
    <row r="13" spans="1:5" x14ac:dyDescent="0.35">
      <c r="A13" s="2" t="s">
        <v>549</v>
      </c>
      <c r="B13">
        <v>1</v>
      </c>
      <c r="C13">
        <v>7</v>
      </c>
      <c r="D13">
        <v>8</v>
      </c>
      <c r="E13">
        <v>8</v>
      </c>
    </row>
    <row r="14" spans="1:5" x14ac:dyDescent="0.35">
      <c r="A14" s="2" t="s">
        <v>272</v>
      </c>
      <c r="B14">
        <v>27</v>
      </c>
      <c r="D14">
        <v>27</v>
      </c>
      <c r="E14">
        <v>27</v>
      </c>
    </row>
    <row r="15" spans="1:5" x14ac:dyDescent="0.35">
      <c r="A15" s="2" t="s">
        <v>267</v>
      </c>
      <c r="B15">
        <v>16</v>
      </c>
      <c r="D15">
        <v>16</v>
      </c>
      <c r="E15">
        <v>16</v>
      </c>
    </row>
    <row r="16" spans="1:5" x14ac:dyDescent="0.35">
      <c r="A16" s="2" t="s">
        <v>260</v>
      </c>
      <c r="B16">
        <v>25</v>
      </c>
      <c r="D16">
        <v>25</v>
      </c>
      <c r="E16">
        <v>25</v>
      </c>
    </row>
    <row r="17" spans="1:5" x14ac:dyDescent="0.35">
      <c r="A17" s="2" t="s">
        <v>244</v>
      </c>
      <c r="B17">
        <v>15</v>
      </c>
      <c r="D17">
        <v>15</v>
      </c>
      <c r="E17">
        <v>15</v>
      </c>
    </row>
    <row r="18" spans="1:5" x14ac:dyDescent="0.35">
      <c r="A18" s="2" t="s">
        <v>262</v>
      </c>
      <c r="B18">
        <v>10</v>
      </c>
      <c r="D18">
        <v>10</v>
      </c>
      <c r="E18">
        <v>10</v>
      </c>
    </row>
    <row r="19" spans="1:5" x14ac:dyDescent="0.35">
      <c r="A19" s="2" t="s">
        <v>511</v>
      </c>
      <c r="B19">
        <v>16</v>
      </c>
      <c r="C19">
        <v>12</v>
      </c>
      <c r="D19">
        <v>28</v>
      </c>
      <c r="E19">
        <v>28</v>
      </c>
    </row>
    <row r="20" spans="1:5" x14ac:dyDescent="0.35">
      <c r="A20" s="2" t="s">
        <v>239</v>
      </c>
      <c r="B20">
        <v>16</v>
      </c>
      <c r="D20">
        <v>16</v>
      </c>
      <c r="E20">
        <v>16</v>
      </c>
    </row>
    <row r="21" spans="1:5" x14ac:dyDescent="0.35">
      <c r="A21" s="2" t="s">
        <v>232</v>
      </c>
      <c r="B21">
        <v>1</v>
      </c>
      <c r="D21">
        <v>1</v>
      </c>
      <c r="E21">
        <v>1</v>
      </c>
    </row>
    <row r="22" spans="1:5" x14ac:dyDescent="0.35">
      <c r="A22" s="2" t="s">
        <v>638</v>
      </c>
      <c r="B22">
        <v>5</v>
      </c>
      <c r="D22">
        <v>5</v>
      </c>
      <c r="E22">
        <v>5</v>
      </c>
    </row>
    <row r="23" spans="1:5" x14ac:dyDescent="0.35">
      <c r="A23" s="2" t="s">
        <v>249</v>
      </c>
      <c r="B23">
        <v>9</v>
      </c>
      <c r="D23">
        <v>9</v>
      </c>
      <c r="E23">
        <v>9</v>
      </c>
    </row>
    <row r="24" spans="1:5" x14ac:dyDescent="0.35">
      <c r="A24" s="2" t="s">
        <v>271</v>
      </c>
      <c r="B24">
        <v>9</v>
      </c>
      <c r="D24">
        <v>9</v>
      </c>
      <c r="E24">
        <v>9</v>
      </c>
    </row>
    <row r="25" spans="1:5" x14ac:dyDescent="0.35">
      <c r="A25" s="2" t="s">
        <v>241</v>
      </c>
      <c r="B25">
        <v>15</v>
      </c>
      <c r="D25">
        <v>15</v>
      </c>
      <c r="E25">
        <v>15</v>
      </c>
    </row>
    <row r="26" spans="1:5" x14ac:dyDescent="0.35">
      <c r="A26" s="2" t="s">
        <v>269</v>
      </c>
      <c r="B26">
        <v>14</v>
      </c>
      <c r="D26">
        <v>14</v>
      </c>
      <c r="E26">
        <v>14</v>
      </c>
    </row>
    <row r="27" spans="1:5" x14ac:dyDescent="0.35">
      <c r="A27" s="2" t="s">
        <v>567</v>
      </c>
      <c r="B27">
        <v>19</v>
      </c>
      <c r="D27">
        <v>19</v>
      </c>
      <c r="E27">
        <v>19</v>
      </c>
    </row>
    <row r="28" spans="1:5" x14ac:dyDescent="0.35">
      <c r="A28" s="2" t="s">
        <v>252</v>
      </c>
      <c r="B28">
        <v>12</v>
      </c>
      <c r="D28">
        <v>12</v>
      </c>
      <c r="E28">
        <v>12</v>
      </c>
    </row>
    <row r="29" spans="1:5" x14ac:dyDescent="0.35">
      <c r="A29" s="2" t="s">
        <v>243</v>
      </c>
      <c r="B29">
        <v>15</v>
      </c>
      <c r="C29">
        <v>4</v>
      </c>
      <c r="D29">
        <v>19</v>
      </c>
      <c r="E29">
        <v>19</v>
      </c>
    </row>
    <row r="30" spans="1:5" x14ac:dyDescent="0.35">
      <c r="A30" s="2" t="s">
        <v>250</v>
      </c>
      <c r="B30">
        <v>16</v>
      </c>
      <c r="D30">
        <v>16</v>
      </c>
      <c r="E30">
        <v>16</v>
      </c>
    </row>
    <row r="31" spans="1:5" x14ac:dyDescent="0.35">
      <c r="A31" s="2" t="s">
        <v>247</v>
      </c>
      <c r="B31">
        <v>15</v>
      </c>
      <c r="C31">
        <v>3</v>
      </c>
      <c r="D31">
        <v>18</v>
      </c>
      <c r="E31">
        <v>18</v>
      </c>
    </row>
    <row r="32" spans="1:5" x14ac:dyDescent="0.35">
      <c r="A32" s="2" t="s">
        <v>345</v>
      </c>
      <c r="B32">
        <v>3</v>
      </c>
      <c r="D32">
        <v>3</v>
      </c>
      <c r="E32">
        <v>3</v>
      </c>
    </row>
    <row r="33" spans="1:5" x14ac:dyDescent="0.35">
      <c r="A33" s="2" t="s">
        <v>340</v>
      </c>
      <c r="B33">
        <v>33</v>
      </c>
      <c r="D33">
        <v>33</v>
      </c>
      <c r="E33">
        <v>33</v>
      </c>
    </row>
    <row r="34" spans="1:5" x14ac:dyDescent="0.35">
      <c r="A34" s="2" t="s">
        <v>575</v>
      </c>
      <c r="B34">
        <v>1</v>
      </c>
      <c r="D34">
        <v>1</v>
      </c>
      <c r="E34">
        <v>1</v>
      </c>
    </row>
    <row r="35" spans="1:5" x14ac:dyDescent="0.35">
      <c r="A35" s="2" t="s">
        <v>266</v>
      </c>
      <c r="B35">
        <v>12</v>
      </c>
      <c r="D35">
        <v>12</v>
      </c>
      <c r="E35">
        <v>12</v>
      </c>
    </row>
    <row r="36" spans="1:5" x14ac:dyDescent="0.35">
      <c r="A36" s="2" t="s">
        <v>253</v>
      </c>
      <c r="B36">
        <v>22</v>
      </c>
      <c r="D36">
        <v>22</v>
      </c>
      <c r="E36">
        <v>22</v>
      </c>
    </row>
    <row r="37" spans="1:5" x14ac:dyDescent="0.35">
      <c r="A37" s="2" t="s">
        <v>283</v>
      </c>
      <c r="B37">
        <v>10</v>
      </c>
      <c r="D37">
        <v>10</v>
      </c>
      <c r="E37">
        <v>10</v>
      </c>
    </row>
    <row r="38" spans="1:5" x14ac:dyDescent="0.35">
      <c r="A38" s="2" t="s">
        <v>225</v>
      </c>
      <c r="B38">
        <v>6</v>
      </c>
      <c r="D38">
        <v>6</v>
      </c>
      <c r="E38">
        <v>6</v>
      </c>
    </row>
    <row r="39" spans="1:5" x14ac:dyDescent="0.35">
      <c r="A39" s="2" t="s">
        <v>424</v>
      </c>
      <c r="B39">
        <v>10</v>
      </c>
      <c r="D39">
        <v>10</v>
      </c>
      <c r="E39">
        <v>10</v>
      </c>
    </row>
    <row r="40" spans="1:5" x14ac:dyDescent="0.35">
      <c r="A40" s="2" t="s">
        <v>242</v>
      </c>
      <c r="B40">
        <v>7</v>
      </c>
      <c r="D40">
        <v>7</v>
      </c>
      <c r="E40">
        <v>7</v>
      </c>
    </row>
    <row r="41" spans="1:5" x14ac:dyDescent="0.35">
      <c r="A41" s="2" t="s">
        <v>268</v>
      </c>
      <c r="B41">
        <v>9</v>
      </c>
      <c r="D41">
        <v>9</v>
      </c>
      <c r="E41">
        <v>9</v>
      </c>
    </row>
    <row r="42" spans="1:5" x14ac:dyDescent="0.35">
      <c r="A42" s="2" t="s">
        <v>669</v>
      </c>
      <c r="C42">
        <v>4</v>
      </c>
      <c r="D42">
        <v>4</v>
      </c>
      <c r="E42">
        <v>4</v>
      </c>
    </row>
    <row r="43" spans="1:5" x14ac:dyDescent="0.35">
      <c r="A43" s="2" t="s">
        <v>248</v>
      </c>
      <c r="B43">
        <v>14</v>
      </c>
      <c r="C43">
        <v>3</v>
      </c>
      <c r="D43">
        <v>17</v>
      </c>
      <c r="E43">
        <v>17</v>
      </c>
    </row>
    <row r="44" spans="1:5" x14ac:dyDescent="0.35">
      <c r="A44" s="2" t="s">
        <v>255</v>
      </c>
      <c r="B44">
        <v>29</v>
      </c>
      <c r="C44">
        <v>14</v>
      </c>
      <c r="D44">
        <v>43</v>
      </c>
      <c r="E44">
        <v>43</v>
      </c>
    </row>
    <row r="45" spans="1:5" x14ac:dyDescent="0.35">
      <c r="A45" s="2" t="s">
        <v>281</v>
      </c>
      <c r="B45">
        <v>1</v>
      </c>
      <c r="D45">
        <v>1</v>
      </c>
      <c r="E45">
        <v>1</v>
      </c>
    </row>
    <row r="46" spans="1:5" x14ac:dyDescent="0.35">
      <c r="A46" s="2" t="s">
        <v>254</v>
      </c>
      <c r="B46">
        <v>18</v>
      </c>
      <c r="D46">
        <v>18</v>
      </c>
      <c r="E46">
        <v>18</v>
      </c>
    </row>
    <row r="47" spans="1:5" x14ac:dyDescent="0.35">
      <c r="A47" s="2" t="s">
        <v>289</v>
      </c>
      <c r="B47">
        <v>42</v>
      </c>
      <c r="C47">
        <v>7</v>
      </c>
      <c r="D47">
        <v>49</v>
      </c>
      <c r="E47">
        <v>49</v>
      </c>
    </row>
    <row r="48" spans="1:5" x14ac:dyDescent="0.35">
      <c r="A48" s="2" t="s">
        <v>370</v>
      </c>
      <c r="B48">
        <v>2</v>
      </c>
      <c r="D48">
        <v>2</v>
      </c>
      <c r="E48">
        <v>2</v>
      </c>
    </row>
    <row r="49" spans="1:5" x14ac:dyDescent="0.35">
      <c r="A49" s="2" t="s">
        <v>240</v>
      </c>
      <c r="B49">
        <v>15</v>
      </c>
      <c r="D49">
        <v>15</v>
      </c>
      <c r="E49">
        <v>15</v>
      </c>
    </row>
    <row r="50" spans="1:5" x14ac:dyDescent="0.35">
      <c r="A50" s="2" t="s">
        <v>301</v>
      </c>
      <c r="B50">
        <v>18</v>
      </c>
      <c r="C50">
        <v>6</v>
      </c>
      <c r="D50">
        <v>24</v>
      </c>
      <c r="E50">
        <v>24</v>
      </c>
    </row>
    <row r="51" spans="1:5" x14ac:dyDescent="0.35">
      <c r="A51" s="2" t="s">
        <v>251</v>
      </c>
      <c r="B51">
        <v>20</v>
      </c>
      <c r="D51">
        <v>20</v>
      </c>
      <c r="E51">
        <v>20</v>
      </c>
    </row>
    <row r="52" spans="1:5" x14ac:dyDescent="0.35">
      <c r="A52" s="2" t="s">
        <v>265</v>
      </c>
      <c r="B52">
        <v>3</v>
      </c>
      <c r="D52">
        <v>3</v>
      </c>
      <c r="E52">
        <v>3</v>
      </c>
    </row>
    <row r="53" spans="1:5" x14ac:dyDescent="0.35">
      <c r="A53" s="2" t="s">
        <v>539</v>
      </c>
      <c r="B53">
        <v>2</v>
      </c>
      <c r="D53">
        <v>2</v>
      </c>
      <c r="E53">
        <v>2</v>
      </c>
    </row>
    <row r="54" spans="1:5" x14ac:dyDescent="0.35">
      <c r="A54" s="2" t="s">
        <v>277</v>
      </c>
      <c r="B54">
        <v>15</v>
      </c>
      <c r="D54">
        <v>15</v>
      </c>
      <c r="E54">
        <v>15</v>
      </c>
    </row>
    <row r="55" spans="1:5" x14ac:dyDescent="0.35">
      <c r="A55" s="2" t="s">
        <v>258</v>
      </c>
      <c r="B55">
        <v>2</v>
      </c>
      <c r="D55">
        <v>2</v>
      </c>
      <c r="E55">
        <v>2</v>
      </c>
    </row>
    <row r="56" spans="1:5" x14ac:dyDescent="0.35">
      <c r="A56" s="2" t="s">
        <v>257</v>
      </c>
      <c r="B56">
        <v>23</v>
      </c>
      <c r="C56">
        <v>11</v>
      </c>
      <c r="D56">
        <v>34</v>
      </c>
      <c r="E56">
        <v>34</v>
      </c>
    </row>
    <row r="57" spans="1:5" x14ac:dyDescent="0.35">
      <c r="A57" s="2" t="s">
        <v>310</v>
      </c>
      <c r="B57">
        <v>5</v>
      </c>
      <c r="D57">
        <v>5</v>
      </c>
      <c r="E57">
        <v>5</v>
      </c>
    </row>
    <row r="58" spans="1:5" x14ac:dyDescent="0.35">
      <c r="A58" s="2" t="s">
        <v>408</v>
      </c>
      <c r="B58">
        <v>10</v>
      </c>
      <c r="D58">
        <v>10</v>
      </c>
      <c r="E58">
        <v>10</v>
      </c>
    </row>
    <row r="59" spans="1:5" x14ac:dyDescent="0.35">
      <c r="A59" s="2" t="s">
        <v>331</v>
      </c>
      <c r="B59">
        <v>27</v>
      </c>
      <c r="C59">
        <v>4</v>
      </c>
      <c r="D59">
        <v>31</v>
      </c>
      <c r="E59">
        <v>31</v>
      </c>
    </row>
    <row r="60" spans="1:5" x14ac:dyDescent="0.35">
      <c r="A60" s="2" t="s">
        <v>264</v>
      </c>
      <c r="B60">
        <v>15</v>
      </c>
      <c r="D60">
        <v>15</v>
      </c>
      <c r="E60">
        <v>15</v>
      </c>
    </row>
    <row r="61" spans="1:5" x14ac:dyDescent="0.35">
      <c r="A61" s="2" t="s">
        <v>418</v>
      </c>
      <c r="B61">
        <v>17</v>
      </c>
      <c r="D61">
        <v>17</v>
      </c>
      <c r="E61">
        <v>17</v>
      </c>
    </row>
    <row r="62" spans="1:5" x14ac:dyDescent="0.35">
      <c r="A62" s="2" t="s">
        <v>245</v>
      </c>
      <c r="B62">
        <v>8</v>
      </c>
      <c r="D62">
        <v>8</v>
      </c>
      <c r="E62">
        <v>8</v>
      </c>
    </row>
    <row r="63" spans="1:5" x14ac:dyDescent="0.35">
      <c r="A63" s="2" t="s">
        <v>336</v>
      </c>
      <c r="B63">
        <v>5</v>
      </c>
      <c r="D63">
        <v>5</v>
      </c>
      <c r="E63">
        <v>5</v>
      </c>
    </row>
    <row r="64" spans="1:5" x14ac:dyDescent="0.35">
      <c r="A64" s="2" t="s">
        <v>520</v>
      </c>
      <c r="B64">
        <v>4</v>
      </c>
      <c r="D64">
        <v>4</v>
      </c>
      <c r="E64">
        <v>4</v>
      </c>
    </row>
    <row r="65" spans="1:5" x14ac:dyDescent="0.35">
      <c r="A65" s="2" t="s">
        <v>635</v>
      </c>
      <c r="B65">
        <v>1</v>
      </c>
      <c r="D65">
        <v>1</v>
      </c>
      <c r="E65">
        <v>1</v>
      </c>
    </row>
    <row r="66" spans="1:5" x14ac:dyDescent="0.35">
      <c r="A66" s="2" t="s">
        <v>312</v>
      </c>
      <c r="B66">
        <v>15</v>
      </c>
      <c r="D66">
        <v>15</v>
      </c>
      <c r="E66">
        <v>15</v>
      </c>
    </row>
    <row r="67" spans="1:5" x14ac:dyDescent="0.35">
      <c r="A67" s="2" t="s">
        <v>273</v>
      </c>
      <c r="B67">
        <v>20</v>
      </c>
      <c r="D67">
        <v>20</v>
      </c>
      <c r="E67">
        <v>20</v>
      </c>
    </row>
    <row r="68" spans="1:5" x14ac:dyDescent="0.35">
      <c r="A68" s="2" t="s">
        <v>261</v>
      </c>
      <c r="B68">
        <v>30</v>
      </c>
      <c r="D68">
        <v>30</v>
      </c>
      <c r="E68">
        <v>30</v>
      </c>
    </row>
    <row r="69" spans="1:5" x14ac:dyDescent="0.35">
      <c r="A69" s="2" t="s">
        <v>296</v>
      </c>
      <c r="B69">
        <v>9</v>
      </c>
      <c r="D69">
        <v>9</v>
      </c>
      <c r="E69">
        <v>9</v>
      </c>
    </row>
    <row r="70" spans="1:5" x14ac:dyDescent="0.35">
      <c r="A70" s="2" t="s">
        <v>256</v>
      </c>
      <c r="B70">
        <v>8</v>
      </c>
      <c r="D70">
        <v>8</v>
      </c>
      <c r="E70">
        <v>8</v>
      </c>
    </row>
    <row r="71" spans="1:5" x14ac:dyDescent="0.35">
      <c r="A71" s="2" t="s">
        <v>525</v>
      </c>
      <c r="B71">
        <v>1</v>
      </c>
      <c r="D71">
        <v>1</v>
      </c>
      <c r="E71">
        <v>1</v>
      </c>
    </row>
    <row r="72" spans="1:5" x14ac:dyDescent="0.35">
      <c r="A72" s="2" t="s">
        <v>259</v>
      </c>
      <c r="B72">
        <v>1</v>
      </c>
      <c r="D72">
        <v>1</v>
      </c>
      <c r="E72">
        <v>1</v>
      </c>
    </row>
    <row r="73" spans="1:5" x14ac:dyDescent="0.35">
      <c r="A73" s="2" t="s">
        <v>503</v>
      </c>
      <c r="B73">
        <v>845</v>
      </c>
      <c r="C73">
        <v>110</v>
      </c>
      <c r="D73">
        <v>955</v>
      </c>
      <c r="E73">
        <v>955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1029-35B3-4DF9-81DC-39F5B2B24607}">
  <dimension ref="A1:I40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RowHeight="14.5" x14ac:dyDescent="0.35"/>
  <cols>
    <col min="1" max="1" width="11.08984375" style="33" bestFit="1" customWidth="1"/>
    <col min="2" max="2" width="20.36328125" style="16" bestFit="1" customWidth="1"/>
    <col min="3" max="3" width="10" style="16" bestFit="1" customWidth="1"/>
    <col min="4" max="4" width="11.453125" style="16" bestFit="1" customWidth="1"/>
    <col min="5" max="5" width="10.54296875" style="16" bestFit="1" customWidth="1"/>
    <col min="6" max="6" width="9.90625" style="28" bestFit="1" customWidth="1"/>
    <col min="7" max="7" width="25.54296875" style="16" bestFit="1" customWidth="1"/>
    <col min="8" max="8" width="32.08984375" style="16" bestFit="1" customWidth="1"/>
    <col min="9" max="16384" width="8.7265625" style="16"/>
  </cols>
  <sheetData>
    <row r="1" spans="1:9" x14ac:dyDescent="0.35">
      <c r="A1" s="31" t="s">
        <v>237</v>
      </c>
      <c r="B1" s="22" t="s">
        <v>219</v>
      </c>
      <c r="C1" s="22" t="s">
        <v>221</v>
      </c>
      <c r="D1" s="22" t="s">
        <v>222</v>
      </c>
      <c r="E1" s="22" t="s">
        <v>223</v>
      </c>
      <c r="F1" s="32" t="s">
        <v>224</v>
      </c>
      <c r="G1" s="22" t="s">
        <v>615</v>
      </c>
      <c r="H1" s="22" t="s">
        <v>616</v>
      </c>
      <c r="I1" s="22" t="s">
        <v>673</v>
      </c>
    </row>
    <row r="2" spans="1:9" x14ac:dyDescent="0.35">
      <c r="A2" s="33">
        <v>45861</v>
      </c>
      <c r="B2" s="16" t="s">
        <v>255</v>
      </c>
      <c r="C2" s="16" t="s">
        <v>238</v>
      </c>
      <c r="D2" s="16">
        <v>9</v>
      </c>
      <c r="E2" s="16" t="s">
        <v>226</v>
      </c>
      <c r="F2" s="28">
        <v>180</v>
      </c>
      <c r="I2" s="16" t="s">
        <v>674</v>
      </c>
    </row>
    <row r="3" spans="1:9" x14ac:dyDescent="0.35">
      <c r="A3" s="33">
        <v>45861</v>
      </c>
      <c r="B3" s="16" t="s">
        <v>289</v>
      </c>
      <c r="C3" s="16" t="s">
        <v>238</v>
      </c>
      <c r="D3" s="16">
        <v>31</v>
      </c>
      <c r="E3" s="16" t="s">
        <v>226</v>
      </c>
      <c r="F3" s="28">
        <v>620</v>
      </c>
      <c r="I3" s="16" t="s">
        <v>674</v>
      </c>
    </row>
    <row r="4" spans="1:9" x14ac:dyDescent="0.35">
      <c r="A4" s="33">
        <v>45861</v>
      </c>
      <c r="B4" s="16" t="s">
        <v>512</v>
      </c>
      <c r="C4" s="16" t="s">
        <v>238</v>
      </c>
      <c r="D4" s="16">
        <v>2</v>
      </c>
      <c r="E4" s="16" t="s">
        <v>274</v>
      </c>
      <c r="F4" s="28">
        <v>40</v>
      </c>
      <c r="G4" s="16" t="s">
        <v>683</v>
      </c>
      <c r="H4" t="s">
        <v>276</v>
      </c>
      <c r="I4" s="16" t="s">
        <v>674</v>
      </c>
    </row>
    <row r="5" spans="1:9" x14ac:dyDescent="0.35">
      <c r="A5" s="33">
        <v>45860</v>
      </c>
      <c r="B5" s="16" t="s">
        <v>340</v>
      </c>
      <c r="C5" s="16" t="s">
        <v>238</v>
      </c>
      <c r="D5" s="16">
        <v>1</v>
      </c>
      <c r="E5" s="16" t="s">
        <v>274</v>
      </c>
      <c r="F5" s="28">
        <v>20</v>
      </c>
      <c r="G5" s="16" t="s">
        <v>687</v>
      </c>
      <c r="H5" t="s">
        <v>279</v>
      </c>
      <c r="I5" s="16" t="s">
        <v>674</v>
      </c>
    </row>
    <row r="6" spans="1:9" x14ac:dyDescent="0.35">
      <c r="A6" s="33">
        <v>45860</v>
      </c>
      <c r="B6" s="16" t="s">
        <v>340</v>
      </c>
      <c r="C6" s="16" t="s">
        <v>238</v>
      </c>
      <c r="D6" s="16">
        <v>1</v>
      </c>
      <c r="E6" s="16" t="s">
        <v>274</v>
      </c>
      <c r="F6" s="28">
        <v>20</v>
      </c>
      <c r="G6" s="16" t="s">
        <v>685</v>
      </c>
      <c r="H6" t="s">
        <v>279</v>
      </c>
      <c r="I6" s="16" t="s">
        <v>674</v>
      </c>
    </row>
    <row r="7" spans="1:9" x14ac:dyDescent="0.35">
      <c r="A7" s="33">
        <v>45860</v>
      </c>
      <c r="B7" s="16" t="s">
        <v>340</v>
      </c>
      <c r="C7" s="16" t="s">
        <v>238</v>
      </c>
      <c r="D7" s="16">
        <v>1</v>
      </c>
      <c r="E7" s="16" t="s">
        <v>274</v>
      </c>
      <c r="F7" s="28">
        <v>20</v>
      </c>
      <c r="G7" s="16" t="s">
        <v>684</v>
      </c>
      <c r="H7" t="s">
        <v>279</v>
      </c>
      <c r="I7" s="16" t="s">
        <v>674</v>
      </c>
    </row>
    <row r="8" spans="1:9" x14ac:dyDescent="0.35">
      <c r="A8" s="33">
        <v>45860</v>
      </c>
      <c r="B8" s="16" t="s">
        <v>340</v>
      </c>
      <c r="C8" s="16" t="s">
        <v>238</v>
      </c>
      <c r="D8" s="16">
        <v>1</v>
      </c>
      <c r="E8" s="16" t="s">
        <v>274</v>
      </c>
      <c r="F8" s="28">
        <v>20</v>
      </c>
      <c r="G8" s="16" t="s">
        <v>686</v>
      </c>
      <c r="H8" t="s">
        <v>279</v>
      </c>
      <c r="I8" s="16" t="s">
        <v>674</v>
      </c>
    </row>
    <row r="9" spans="1:9" x14ac:dyDescent="0.35">
      <c r="A9" s="33">
        <v>45860</v>
      </c>
      <c r="B9" s="16" t="s">
        <v>301</v>
      </c>
      <c r="C9" s="16" t="s">
        <v>238</v>
      </c>
      <c r="D9" s="16">
        <v>1</v>
      </c>
      <c r="E9" s="16" t="s">
        <v>274</v>
      </c>
      <c r="F9" s="28">
        <v>20</v>
      </c>
      <c r="G9" s="16" t="s">
        <v>649</v>
      </c>
      <c r="H9" t="s">
        <v>276</v>
      </c>
      <c r="I9" s="16" t="s">
        <v>674</v>
      </c>
    </row>
    <row r="10" spans="1:9" x14ac:dyDescent="0.35">
      <c r="A10" s="33">
        <v>45860</v>
      </c>
      <c r="B10" s="16" t="s">
        <v>301</v>
      </c>
      <c r="C10" s="16" t="s">
        <v>238</v>
      </c>
      <c r="D10" s="16">
        <v>1</v>
      </c>
      <c r="E10" s="16" t="s">
        <v>274</v>
      </c>
      <c r="F10" s="28">
        <v>20</v>
      </c>
      <c r="G10" s="16" t="s">
        <v>649</v>
      </c>
      <c r="H10" t="s">
        <v>276</v>
      </c>
      <c r="I10" s="16" t="s">
        <v>674</v>
      </c>
    </row>
    <row r="11" spans="1:9" x14ac:dyDescent="0.35">
      <c r="A11" s="33">
        <v>45860</v>
      </c>
      <c r="B11" s="16" t="s">
        <v>301</v>
      </c>
      <c r="C11" s="16" t="s">
        <v>238</v>
      </c>
      <c r="D11" s="16">
        <v>1</v>
      </c>
      <c r="E11" s="16" t="s">
        <v>274</v>
      </c>
      <c r="F11" s="28">
        <v>20</v>
      </c>
      <c r="G11" s="16" t="s">
        <v>649</v>
      </c>
      <c r="H11" t="s">
        <v>276</v>
      </c>
      <c r="I11" s="16" t="s">
        <v>674</v>
      </c>
    </row>
    <row r="12" spans="1:9" x14ac:dyDescent="0.35">
      <c r="A12" s="33">
        <v>45859</v>
      </c>
      <c r="B12" s="16" t="s">
        <v>260</v>
      </c>
      <c r="C12" s="16" t="s">
        <v>238</v>
      </c>
      <c r="D12" s="16">
        <v>1</v>
      </c>
      <c r="E12" s="16" t="s">
        <v>274</v>
      </c>
      <c r="F12" s="28">
        <v>20</v>
      </c>
      <c r="G12" s="16" t="s">
        <v>658</v>
      </c>
      <c r="H12" s="16" t="s">
        <v>279</v>
      </c>
      <c r="I12" s="16" t="s">
        <v>674</v>
      </c>
    </row>
    <row r="13" spans="1:9" x14ac:dyDescent="0.35">
      <c r="A13" s="33">
        <v>45859</v>
      </c>
      <c r="B13" s="16" t="s">
        <v>259</v>
      </c>
      <c r="C13" s="16" t="s">
        <v>238</v>
      </c>
      <c r="D13" s="16">
        <v>1</v>
      </c>
      <c r="E13" s="16" t="s">
        <v>274</v>
      </c>
      <c r="F13" s="28">
        <v>20</v>
      </c>
      <c r="G13" s="16" t="s">
        <v>689</v>
      </c>
      <c r="H13" t="s">
        <v>276</v>
      </c>
      <c r="I13" s="16" t="s">
        <v>674</v>
      </c>
    </row>
    <row r="14" spans="1:9" x14ac:dyDescent="0.35">
      <c r="A14" s="33">
        <v>45859</v>
      </c>
      <c r="B14" s="16" t="s">
        <v>340</v>
      </c>
      <c r="C14" s="16" t="s">
        <v>238</v>
      </c>
      <c r="D14" s="16">
        <v>1</v>
      </c>
      <c r="E14" s="16" t="s">
        <v>274</v>
      </c>
      <c r="F14" s="28">
        <v>20</v>
      </c>
      <c r="G14" s="16" t="s">
        <v>659</v>
      </c>
      <c r="H14" s="16" t="s">
        <v>279</v>
      </c>
      <c r="I14" s="16" t="s">
        <v>674</v>
      </c>
    </row>
    <row r="15" spans="1:9" x14ac:dyDescent="0.35">
      <c r="A15" s="33">
        <v>45859</v>
      </c>
      <c r="B15" s="16" t="s">
        <v>525</v>
      </c>
      <c r="C15" s="16" t="s">
        <v>238</v>
      </c>
      <c r="D15" s="16">
        <v>1</v>
      </c>
      <c r="E15" s="16" t="s">
        <v>274</v>
      </c>
      <c r="F15" s="28">
        <v>20</v>
      </c>
      <c r="G15" s="16" t="s">
        <v>688</v>
      </c>
      <c r="H15" t="s">
        <v>276</v>
      </c>
      <c r="I15" s="16" t="s">
        <v>674</v>
      </c>
    </row>
    <row r="16" spans="1:9" x14ac:dyDescent="0.35">
      <c r="A16" s="33">
        <v>45859</v>
      </c>
      <c r="B16" s="16" t="s">
        <v>512</v>
      </c>
      <c r="C16" s="16" t="s">
        <v>238</v>
      </c>
      <c r="D16" s="16">
        <v>13</v>
      </c>
      <c r="E16" s="16" t="s">
        <v>274</v>
      </c>
      <c r="F16" s="28">
        <v>260</v>
      </c>
      <c r="G16" s="16" t="s">
        <v>683</v>
      </c>
      <c r="H16" t="s">
        <v>276</v>
      </c>
      <c r="I16" s="16" t="s">
        <v>674</v>
      </c>
    </row>
    <row r="17" spans="1:9" x14ac:dyDescent="0.35">
      <c r="A17" s="33">
        <v>45858</v>
      </c>
      <c r="B17" s="16" t="s">
        <v>272</v>
      </c>
      <c r="C17" s="16" t="s">
        <v>238</v>
      </c>
      <c r="D17" s="16">
        <v>1</v>
      </c>
      <c r="E17" s="16" t="s">
        <v>274</v>
      </c>
      <c r="F17" s="28">
        <v>20</v>
      </c>
      <c r="G17" s="16" t="s">
        <v>662</v>
      </c>
      <c r="H17" s="16" t="s">
        <v>279</v>
      </c>
      <c r="I17" s="16" t="s">
        <v>674</v>
      </c>
    </row>
    <row r="18" spans="1:9" x14ac:dyDescent="0.35">
      <c r="A18" s="33">
        <v>45858</v>
      </c>
      <c r="B18" s="16" t="s">
        <v>252</v>
      </c>
      <c r="C18" s="16" t="s">
        <v>238</v>
      </c>
      <c r="D18" s="16">
        <v>1</v>
      </c>
      <c r="E18" s="16" t="s">
        <v>274</v>
      </c>
      <c r="F18" s="28">
        <v>20</v>
      </c>
      <c r="G18" s="16" t="s">
        <v>660</v>
      </c>
      <c r="H18" s="16" t="s">
        <v>276</v>
      </c>
      <c r="I18" s="16" t="s">
        <v>674</v>
      </c>
    </row>
    <row r="19" spans="1:9" x14ac:dyDescent="0.35">
      <c r="A19" s="33">
        <v>45858</v>
      </c>
      <c r="B19" s="16" t="s">
        <v>252</v>
      </c>
      <c r="C19" s="16" t="s">
        <v>238</v>
      </c>
      <c r="D19" s="16">
        <v>1</v>
      </c>
      <c r="E19" s="16" t="s">
        <v>274</v>
      </c>
      <c r="F19" s="28">
        <v>20</v>
      </c>
      <c r="G19" s="16" t="s">
        <v>661</v>
      </c>
      <c r="H19" s="16" t="s">
        <v>276</v>
      </c>
      <c r="I19" s="16" t="s">
        <v>674</v>
      </c>
    </row>
    <row r="20" spans="1:9" x14ac:dyDescent="0.35">
      <c r="A20" s="33">
        <v>45858</v>
      </c>
      <c r="B20" s="16" t="s">
        <v>331</v>
      </c>
      <c r="C20" s="16" t="s">
        <v>238</v>
      </c>
      <c r="D20" s="16">
        <v>1</v>
      </c>
      <c r="E20" s="16" t="s">
        <v>274</v>
      </c>
      <c r="F20" s="28">
        <v>20</v>
      </c>
      <c r="G20" s="16" t="s">
        <v>332</v>
      </c>
      <c r="H20" s="16" t="s">
        <v>276</v>
      </c>
      <c r="I20" s="16" t="s">
        <v>674</v>
      </c>
    </row>
    <row r="21" spans="1:9" x14ac:dyDescent="0.35">
      <c r="A21" s="33">
        <v>45858</v>
      </c>
      <c r="B21" s="16" t="s">
        <v>331</v>
      </c>
      <c r="C21" s="16" t="s">
        <v>238</v>
      </c>
      <c r="D21" s="16">
        <v>2</v>
      </c>
      <c r="E21" s="16" t="s">
        <v>274</v>
      </c>
      <c r="F21" s="28">
        <v>40</v>
      </c>
      <c r="G21" s="16" t="s">
        <v>332</v>
      </c>
      <c r="H21" s="16" t="s">
        <v>276</v>
      </c>
      <c r="I21" s="16" t="s">
        <v>674</v>
      </c>
    </row>
    <row r="22" spans="1:9" x14ac:dyDescent="0.35">
      <c r="A22" s="33">
        <v>45857</v>
      </c>
      <c r="B22" s="16" t="s">
        <v>549</v>
      </c>
      <c r="C22" s="16" t="s">
        <v>238</v>
      </c>
      <c r="D22" s="16">
        <v>1</v>
      </c>
      <c r="E22" s="16" t="s">
        <v>274</v>
      </c>
      <c r="F22" s="28">
        <v>20</v>
      </c>
      <c r="G22" s="16" t="s">
        <v>663</v>
      </c>
      <c r="H22" s="16" t="s">
        <v>279</v>
      </c>
      <c r="I22" s="16" t="s">
        <v>674</v>
      </c>
    </row>
    <row r="23" spans="1:9" x14ac:dyDescent="0.35">
      <c r="A23" s="33">
        <v>45857</v>
      </c>
      <c r="B23" s="16" t="s">
        <v>549</v>
      </c>
      <c r="C23" s="16" t="s">
        <v>238</v>
      </c>
      <c r="D23" s="16">
        <v>7</v>
      </c>
      <c r="E23" s="16" t="s">
        <v>226</v>
      </c>
      <c r="F23" s="28">
        <v>140</v>
      </c>
      <c r="G23" s="16" t="s">
        <v>595</v>
      </c>
      <c r="I23" s="16" t="s">
        <v>595</v>
      </c>
    </row>
    <row r="24" spans="1:9" x14ac:dyDescent="0.35">
      <c r="A24" s="33">
        <v>45857</v>
      </c>
      <c r="B24" s="16" t="s">
        <v>272</v>
      </c>
      <c r="C24" s="16" t="s">
        <v>238</v>
      </c>
      <c r="D24" s="16">
        <v>8</v>
      </c>
      <c r="E24" s="16" t="s">
        <v>226</v>
      </c>
      <c r="F24" s="28">
        <v>160</v>
      </c>
      <c r="G24" s="16" t="s">
        <v>670</v>
      </c>
      <c r="I24" s="16" t="s">
        <v>674</v>
      </c>
    </row>
    <row r="25" spans="1:9" x14ac:dyDescent="0.35">
      <c r="A25" s="33">
        <v>45857</v>
      </c>
      <c r="B25" s="16" t="s">
        <v>272</v>
      </c>
      <c r="C25" s="16" t="s">
        <v>238</v>
      </c>
      <c r="D25" s="16">
        <v>1</v>
      </c>
      <c r="E25" s="16" t="s">
        <v>226</v>
      </c>
      <c r="F25" s="28">
        <v>10</v>
      </c>
      <c r="G25" s="16" t="s">
        <v>670</v>
      </c>
      <c r="I25" s="16" t="s">
        <v>674</v>
      </c>
    </row>
    <row r="26" spans="1:9" x14ac:dyDescent="0.35">
      <c r="A26" s="33">
        <v>45857</v>
      </c>
      <c r="B26" s="16" t="s">
        <v>340</v>
      </c>
      <c r="C26" s="16" t="s">
        <v>238</v>
      </c>
      <c r="D26" s="16">
        <v>1</v>
      </c>
      <c r="E26" s="16" t="s">
        <v>274</v>
      </c>
      <c r="F26" s="28">
        <v>20</v>
      </c>
      <c r="G26" s="16" t="s">
        <v>360</v>
      </c>
      <c r="H26" s="16" t="s">
        <v>276</v>
      </c>
      <c r="I26" s="16" t="s">
        <v>674</v>
      </c>
    </row>
    <row r="27" spans="1:9" x14ac:dyDescent="0.35">
      <c r="A27" s="33">
        <v>45857</v>
      </c>
      <c r="B27" s="16" t="s">
        <v>669</v>
      </c>
      <c r="C27" s="16" t="s">
        <v>238</v>
      </c>
      <c r="D27" s="16">
        <v>4</v>
      </c>
      <c r="E27" s="16" t="s">
        <v>226</v>
      </c>
      <c r="F27" s="28">
        <v>80</v>
      </c>
      <c r="G27" s="16" t="s">
        <v>595</v>
      </c>
      <c r="I27" s="16" t="s">
        <v>595</v>
      </c>
    </row>
    <row r="28" spans="1:9" x14ac:dyDescent="0.35">
      <c r="A28" s="33">
        <v>45857</v>
      </c>
      <c r="B28" s="16" t="s">
        <v>289</v>
      </c>
      <c r="C28" s="16" t="s">
        <v>238</v>
      </c>
      <c r="D28" s="16">
        <v>5</v>
      </c>
      <c r="E28" s="16" t="s">
        <v>274</v>
      </c>
      <c r="F28" s="28">
        <v>100</v>
      </c>
      <c r="G28" s="16" t="s">
        <v>595</v>
      </c>
      <c r="I28" s="16" t="s">
        <v>595</v>
      </c>
    </row>
    <row r="29" spans="1:9" x14ac:dyDescent="0.35">
      <c r="A29" s="33">
        <v>45857</v>
      </c>
      <c r="B29" s="16" t="s">
        <v>289</v>
      </c>
      <c r="C29" s="16" t="s">
        <v>238</v>
      </c>
      <c r="D29" s="16">
        <v>2</v>
      </c>
      <c r="E29" s="16" t="s">
        <v>226</v>
      </c>
      <c r="F29" s="28">
        <v>40</v>
      </c>
      <c r="G29" s="16" t="s">
        <v>595</v>
      </c>
      <c r="I29" s="16" t="s">
        <v>595</v>
      </c>
    </row>
    <row r="30" spans="1:9" x14ac:dyDescent="0.35">
      <c r="A30" s="33">
        <v>45857</v>
      </c>
      <c r="B30" s="16" t="s">
        <v>257</v>
      </c>
      <c r="C30" s="16" t="s">
        <v>238</v>
      </c>
      <c r="D30" s="16">
        <v>3</v>
      </c>
      <c r="E30" s="16" t="s">
        <v>226</v>
      </c>
      <c r="F30" s="28">
        <v>60</v>
      </c>
      <c r="G30" s="16" t="s">
        <v>595</v>
      </c>
      <c r="I30" s="16" t="s">
        <v>595</v>
      </c>
    </row>
    <row r="31" spans="1:9" x14ac:dyDescent="0.35">
      <c r="A31" s="33">
        <v>45857</v>
      </c>
      <c r="B31" s="16" t="s">
        <v>257</v>
      </c>
      <c r="C31" s="16" t="s">
        <v>238</v>
      </c>
      <c r="D31" s="16">
        <v>1</v>
      </c>
      <c r="E31" s="16" t="s">
        <v>274</v>
      </c>
      <c r="F31" s="28">
        <v>20</v>
      </c>
      <c r="G31" s="16" t="s">
        <v>595</v>
      </c>
      <c r="I31" s="16" t="s">
        <v>595</v>
      </c>
    </row>
    <row r="32" spans="1:9" x14ac:dyDescent="0.35">
      <c r="A32" s="33">
        <v>45857</v>
      </c>
      <c r="B32" s="16" t="s">
        <v>257</v>
      </c>
      <c r="C32" s="16" t="s">
        <v>238</v>
      </c>
      <c r="D32" s="16">
        <v>7</v>
      </c>
      <c r="E32" s="16" t="s">
        <v>226</v>
      </c>
      <c r="F32" s="28">
        <v>140</v>
      </c>
      <c r="G32" s="16" t="s">
        <v>595</v>
      </c>
      <c r="I32" s="16" t="s">
        <v>595</v>
      </c>
    </row>
    <row r="33" spans="1:9" x14ac:dyDescent="0.35">
      <c r="A33" s="33">
        <v>45857</v>
      </c>
      <c r="B33" s="16" t="s">
        <v>331</v>
      </c>
      <c r="C33" s="16" t="s">
        <v>238</v>
      </c>
      <c r="D33" s="16">
        <v>1</v>
      </c>
      <c r="E33" s="16" t="s">
        <v>274</v>
      </c>
      <c r="F33" s="28">
        <v>20</v>
      </c>
      <c r="G33" s="16" t="s">
        <v>664</v>
      </c>
      <c r="H33" s="16" t="s">
        <v>276</v>
      </c>
      <c r="I33" s="16" t="s">
        <v>674</v>
      </c>
    </row>
    <row r="34" spans="1:9" x14ac:dyDescent="0.35">
      <c r="A34" s="33">
        <v>45857</v>
      </c>
      <c r="B34" s="16" t="s">
        <v>331</v>
      </c>
      <c r="C34" s="16" t="s">
        <v>238</v>
      </c>
      <c r="D34" s="16">
        <v>4</v>
      </c>
      <c r="E34" s="16" t="s">
        <v>274</v>
      </c>
      <c r="F34" s="28">
        <v>80</v>
      </c>
      <c r="G34" s="16" t="s">
        <v>595</v>
      </c>
      <c r="I34" s="16" t="s">
        <v>595</v>
      </c>
    </row>
    <row r="35" spans="1:9" x14ac:dyDescent="0.35">
      <c r="A35" s="33">
        <v>45857</v>
      </c>
      <c r="B35" s="16" t="s">
        <v>273</v>
      </c>
      <c r="C35" s="16" t="s">
        <v>227</v>
      </c>
      <c r="D35" s="16">
        <v>1</v>
      </c>
      <c r="E35" s="16" t="s">
        <v>274</v>
      </c>
      <c r="F35" s="28">
        <v>5</v>
      </c>
      <c r="G35" s="16" t="s">
        <v>670</v>
      </c>
      <c r="I35" s="16" t="s">
        <v>674</v>
      </c>
    </row>
    <row r="36" spans="1:9" x14ac:dyDescent="0.35">
      <c r="A36" s="33">
        <v>45857</v>
      </c>
      <c r="B36" s="16" t="s">
        <v>273</v>
      </c>
      <c r="C36" s="16" t="s">
        <v>238</v>
      </c>
      <c r="D36" s="16">
        <v>9</v>
      </c>
      <c r="E36" s="16" t="s">
        <v>226</v>
      </c>
      <c r="F36" s="28">
        <v>180</v>
      </c>
      <c r="G36" s="16" t="s">
        <v>670</v>
      </c>
      <c r="I36" s="16" t="s">
        <v>674</v>
      </c>
    </row>
    <row r="37" spans="1:9" x14ac:dyDescent="0.35">
      <c r="A37" s="33">
        <v>45855</v>
      </c>
      <c r="B37" s="16" t="s">
        <v>232</v>
      </c>
      <c r="C37" s="16" t="s">
        <v>238</v>
      </c>
      <c r="D37" s="16">
        <v>1</v>
      </c>
      <c r="E37" s="16" t="s">
        <v>274</v>
      </c>
      <c r="F37" s="28">
        <v>20</v>
      </c>
      <c r="G37" s="16" t="s">
        <v>666</v>
      </c>
      <c r="H37" s="16" t="s">
        <v>279</v>
      </c>
      <c r="I37" s="16" t="s">
        <v>674</v>
      </c>
    </row>
    <row r="38" spans="1:9" x14ac:dyDescent="0.35">
      <c r="A38" s="33">
        <v>45855</v>
      </c>
      <c r="B38" s="16" t="s">
        <v>567</v>
      </c>
      <c r="C38" s="16" t="s">
        <v>238</v>
      </c>
      <c r="D38" s="16">
        <v>8</v>
      </c>
      <c r="E38" s="16" t="s">
        <v>274</v>
      </c>
      <c r="F38" s="28">
        <v>160</v>
      </c>
      <c r="G38" s="16" t="s">
        <v>628</v>
      </c>
      <c r="H38" s="16" t="s">
        <v>276</v>
      </c>
      <c r="I38" s="16" t="s">
        <v>674</v>
      </c>
    </row>
    <row r="39" spans="1:9" x14ac:dyDescent="0.35">
      <c r="A39" s="33">
        <v>45855</v>
      </c>
      <c r="B39" s="16" t="s">
        <v>567</v>
      </c>
      <c r="C39" s="16" t="s">
        <v>238</v>
      </c>
      <c r="D39" s="16">
        <v>1</v>
      </c>
      <c r="E39" s="16" t="s">
        <v>274</v>
      </c>
      <c r="F39" s="28">
        <v>20</v>
      </c>
      <c r="G39" s="16" t="s">
        <v>667</v>
      </c>
      <c r="H39" s="16" t="s">
        <v>276</v>
      </c>
      <c r="I39" s="16" t="s">
        <v>674</v>
      </c>
    </row>
    <row r="40" spans="1:9" x14ac:dyDescent="0.35">
      <c r="A40" s="33">
        <v>45855</v>
      </c>
      <c r="B40" s="16" t="s">
        <v>567</v>
      </c>
      <c r="C40" s="16" t="s">
        <v>238</v>
      </c>
      <c r="D40" s="16">
        <v>1</v>
      </c>
      <c r="E40" s="16" t="s">
        <v>274</v>
      </c>
      <c r="F40" s="28">
        <v>20</v>
      </c>
      <c r="G40" s="16" t="s">
        <v>665</v>
      </c>
      <c r="H40" s="16" t="s">
        <v>276</v>
      </c>
      <c r="I40" s="16" t="s">
        <v>674</v>
      </c>
    </row>
    <row r="41" spans="1:9" x14ac:dyDescent="0.35">
      <c r="A41" s="33">
        <v>45855</v>
      </c>
      <c r="B41" s="16" t="s">
        <v>424</v>
      </c>
      <c r="C41" s="16" t="s">
        <v>238</v>
      </c>
      <c r="D41" s="16">
        <v>5</v>
      </c>
      <c r="E41" s="16" t="s">
        <v>274</v>
      </c>
      <c r="F41" s="28">
        <v>100</v>
      </c>
      <c r="G41" s="16" t="s">
        <v>668</v>
      </c>
      <c r="H41" s="16" t="s">
        <v>279</v>
      </c>
      <c r="I41" s="16" t="s">
        <v>674</v>
      </c>
    </row>
    <row r="42" spans="1:9" x14ac:dyDescent="0.35">
      <c r="A42" s="37">
        <v>45854.728854166664</v>
      </c>
      <c r="B42" s="16" t="s">
        <v>246</v>
      </c>
      <c r="C42" s="16" t="s">
        <v>238</v>
      </c>
      <c r="D42" s="16">
        <f>F42/20</f>
        <v>12</v>
      </c>
      <c r="E42" s="16" t="s">
        <v>226</v>
      </c>
      <c r="F42" s="28">
        <v>240</v>
      </c>
      <c r="I42" s="16" t="s">
        <v>674</v>
      </c>
    </row>
    <row r="43" spans="1:9" x14ac:dyDescent="0.35">
      <c r="A43" s="39">
        <v>45854.727800925924</v>
      </c>
      <c r="B43" s="40" t="s">
        <v>257</v>
      </c>
      <c r="C43" s="16" t="s">
        <v>238</v>
      </c>
      <c r="D43" s="16">
        <f>F43/20</f>
        <v>6</v>
      </c>
      <c r="E43" s="16" t="s">
        <v>226</v>
      </c>
      <c r="F43" s="28">
        <v>120</v>
      </c>
      <c r="I43" s="16" t="s">
        <v>674</v>
      </c>
    </row>
    <row r="44" spans="1:9" x14ac:dyDescent="0.35">
      <c r="A44" s="39">
        <v>45854.726678240739</v>
      </c>
      <c r="B44" s="40" t="s">
        <v>261</v>
      </c>
      <c r="C44" s="16" t="s">
        <v>238</v>
      </c>
      <c r="D44" s="16">
        <f>F44/20</f>
        <v>5</v>
      </c>
      <c r="E44" s="16" t="s">
        <v>226</v>
      </c>
      <c r="F44" s="28">
        <v>100</v>
      </c>
      <c r="I44" s="16" t="s">
        <v>674</v>
      </c>
    </row>
    <row r="45" spans="1:9" x14ac:dyDescent="0.35">
      <c r="A45" s="37">
        <v>45854.725949074076</v>
      </c>
      <c r="B45" s="16" t="s">
        <v>254</v>
      </c>
      <c r="C45" s="16" t="s">
        <v>238</v>
      </c>
      <c r="D45" s="16">
        <f>F45/20</f>
        <v>4</v>
      </c>
      <c r="E45" s="16" t="s">
        <v>226</v>
      </c>
      <c r="F45" s="28">
        <v>80</v>
      </c>
      <c r="I45" s="16" t="s">
        <v>674</v>
      </c>
    </row>
    <row r="46" spans="1:9" x14ac:dyDescent="0.35">
      <c r="A46" s="39">
        <v>45854.725451388891</v>
      </c>
      <c r="B46" s="40" t="s">
        <v>491</v>
      </c>
      <c r="C46" s="16" t="s">
        <v>238</v>
      </c>
      <c r="D46" s="16">
        <f>F46/20</f>
        <v>11</v>
      </c>
      <c r="E46" s="16" t="s">
        <v>226</v>
      </c>
      <c r="F46" s="28">
        <v>220</v>
      </c>
      <c r="I46" s="16" t="s">
        <v>674</v>
      </c>
    </row>
    <row r="47" spans="1:9" x14ac:dyDescent="0.35">
      <c r="A47" s="37">
        <v>45854.724780092591</v>
      </c>
      <c r="B47" s="38" t="s">
        <v>312</v>
      </c>
      <c r="C47" s="16" t="s">
        <v>238</v>
      </c>
      <c r="D47" s="16">
        <f>F47/20</f>
        <v>6</v>
      </c>
      <c r="E47" s="16" t="s">
        <v>226</v>
      </c>
      <c r="F47" s="28">
        <v>120</v>
      </c>
      <c r="I47" s="16" t="s">
        <v>674</v>
      </c>
    </row>
    <row r="48" spans="1:9" x14ac:dyDescent="0.35">
      <c r="A48" s="33">
        <v>45854</v>
      </c>
      <c r="B48" s="36" t="s">
        <v>261</v>
      </c>
      <c r="C48" s="16" t="s">
        <v>227</v>
      </c>
      <c r="D48" s="16">
        <v>1</v>
      </c>
      <c r="E48" s="16" t="s">
        <v>226</v>
      </c>
      <c r="F48" s="28">
        <v>20</v>
      </c>
      <c r="I48" s="16" t="s">
        <v>674</v>
      </c>
    </row>
    <row r="49" spans="1:9" x14ac:dyDescent="0.35">
      <c r="A49" s="33">
        <v>45853</v>
      </c>
      <c r="B49" s="16" t="s">
        <v>239</v>
      </c>
      <c r="C49" s="16" t="s">
        <v>238</v>
      </c>
      <c r="D49" s="16">
        <v>1</v>
      </c>
      <c r="E49" s="16" t="s">
        <v>274</v>
      </c>
      <c r="F49" s="28">
        <v>20</v>
      </c>
      <c r="G49" s="16" t="s">
        <v>649</v>
      </c>
      <c r="H49" s="16" t="s">
        <v>276</v>
      </c>
      <c r="I49" s="16" t="s">
        <v>674</v>
      </c>
    </row>
    <row r="50" spans="1:9" x14ac:dyDescent="0.35">
      <c r="A50" s="33">
        <v>45853</v>
      </c>
      <c r="B50" s="16" t="s">
        <v>567</v>
      </c>
      <c r="C50" s="16" t="s">
        <v>238</v>
      </c>
      <c r="D50" s="16">
        <v>1</v>
      </c>
      <c r="E50" s="16" t="s">
        <v>274</v>
      </c>
      <c r="F50" s="28">
        <v>20</v>
      </c>
      <c r="G50" s="16" t="s">
        <v>627</v>
      </c>
      <c r="H50" s="16" t="s">
        <v>276</v>
      </c>
      <c r="I50" s="16" t="s">
        <v>674</v>
      </c>
    </row>
    <row r="51" spans="1:9" x14ac:dyDescent="0.35">
      <c r="A51" s="33">
        <v>45853</v>
      </c>
      <c r="B51" s="16" t="s">
        <v>567</v>
      </c>
      <c r="C51" s="16" t="s">
        <v>238</v>
      </c>
      <c r="D51" s="16">
        <v>1</v>
      </c>
      <c r="E51" s="16" t="s">
        <v>274</v>
      </c>
      <c r="F51" s="28">
        <v>20</v>
      </c>
      <c r="G51" s="16" t="s">
        <v>650</v>
      </c>
      <c r="H51" s="16" t="s">
        <v>276</v>
      </c>
      <c r="I51" s="16" t="s">
        <v>674</v>
      </c>
    </row>
    <row r="52" spans="1:9" x14ac:dyDescent="0.35">
      <c r="A52" s="33">
        <v>45853</v>
      </c>
      <c r="B52" s="16" t="s">
        <v>567</v>
      </c>
      <c r="C52" s="16" t="s">
        <v>238</v>
      </c>
      <c r="D52" s="16">
        <v>1</v>
      </c>
      <c r="E52" s="16" t="s">
        <v>274</v>
      </c>
      <c r="F52" s="28">
        <v>20</v>
      </c>
      <c r="G52" s="16" t="s">
        <v>628</v>
      </c>
      <c r="H52" s="16" t="s">
        <v>276</v>
      </c>
      <c r="I52" s="16" t="s">
        <v>674</v>
      </c>
    </row>
    <row r="53" spans="1:9" x14ac:dyDescent="0.35">
      <c r="A53" s="33">
        <v>45853</v>
      </c>
      <c r="B53" s="16" t="s">
        <v>340</v>
      </c>
      <c r="C53" s="16" t="s">
        <v>238</v>
      </c>
      <c r="D53" s="16">
        <v>1</v>
      </c>
      <c r="E53" s="16" t="s">
        <v>274</v>
      </c>
      <c r="F53" s="28">
        <v>20</v>
      </c>
      <c r="G53" s="16" t="s">
        <v>626</v>
      </c>
      <c r="H53" s="16" t="s">
        <v>279</v>
      </c>
      <c r="I53" s="16" t="s">
        <v>674</v>
      </c>
    </row>
    <row r="54" spans="1:9" x14ac:dyDescent="0.35">
      <c r="A54" s="33">
        <v>45853</v>
      </c>
      <c r="B54" s="16" t="s">
        <v>248</v>
      </c>
      <c r="C54" s="16" t="s">
        <v>238</v>
      </c>
      <c r="D54" s="16">
        <v>1</v>
      </c>
      <c r="E54" s="16" t="s">
        <v>274</v>
      </c>
      <c r="F54" s="28">
        <v>20</v>
      </c>
      <c r="G54" s="16" t="s">
        <v>649</v>
      </c>
      <c r="H54" s="16" t="s">
        <v>276</v>
      </c>
      <c r="I54" s="16" t="s">
        <v>674</v>
      </c>
    </row>
    <row r="55" spans="1:9" x14ac:dyDescent="0.35">
      <c r="A55" s="33">
        <v>45853</v>
      </c>
      <c r="B55" s="16" t="s">
        <v>301</v>
      </c>
      <c r="C55" s="16" t="s">
        <v>238</v>
      </c>
      <c r="D55" s="16">
        <v>1</v>
      </c>
      <c r="E55" s="16" t="s">
        <v>274</v>
      </c>
      <c r="F55" s="28">
        <v>20</v>
      </c>
      <c r="G55" s="16" t="s">
        <v>648</v>
      </c>
      <c r="H55" s="16" t="s">
        <v>276</v>
      </c>
      <c r="I55" s="16" t="s">
        <v>674</v>
      </c>
    </row>
    <row r="56" spans="1:9" x14ac:dyDescent="0.35">
      <c r="A56" s="39">
        <v>45852.908912037034</v>
      </c>
      <c r="B56" s="40" t="s">
        <v>273</v>
      </c>
      <c r="C56" s="16" t="s">
        <v>238</v>
      </c>
      <c r="D56" s="16">
        <f>F56/20</f>
        <v>1</v>
      </c>
      <c r="E56" s="16" t="s">
        <v>226</v>
      </c>
      <c r="F56" s="28">
        <v>20</v>
      </c>
      <c r="I56" s="16" t="s">
        <v>674</v>
      </c>
    </row>
    <row r="57" spans="1:9" x14ac:dyDescent="0.35">
      <c r="A57" s="37">
        <v>45852.907268518517</v>
      </c>
      <c r="B57" s="38" t="s">
        <v>272</v>
      </c>
      <c r="C57" s="16" t="s">
        <v>238</v>
      </c>
      <c r="D57" s="16">
        <f>F57/20</f>
        <v>3</v>
      </c>
      <c r="E57" s="16" t="s">
        <v>226</v>
      </c>
      <c r="F57" s="28">
        <v>60</v>
      </c>
      <c r="I57" s="16" t="s">
        <v>674</v>
      </c>
    </row>
    <row r="58" spans="1:9" x14ac:dyDescent="0.35">
      <c r="A58" s="33">
        <v>45852</v>
      </c>
      <c r="B58" s="16" t="s">
        <v>272</v>
      </c>
      <c r="C58" s="16" t="s">
        <v>238</v>
      </c>
      <c r="D58" s="16">
        <v>1</v>
      </c>
      <c r="E58" s="16" t="s">
        <v>274</v>
      </c>
      <c r="F58" s="28">
        <v>20</v>
      </c>
      <c r="G58" s="16" t="s">
        <v>631</v>
      </c>
      <c r="H58" s="16" t="s">
        <v>279</v>
      </c>
      <c r="I58" s="16" t="s">
        <v>674</v>
      </c>
    </row>
    <row r="59" spans="1:9" x14ac:dyDescent="0.35">
      <c r="A59" s="33">
        <v>45852</v>
      </c>
      <c r="B59" s="16" t="s">
        <v>567</v>
      </c>
      <c r="C59" s="16" t="s">
        <v>238</v>
      </c>
      <c r="D59" s="16">
        <v>1</v>
      </c>
      <c r="E59" s="16" t="s">
        <v>274</v>
      </c>
      <c r="F59" s="28">
        <v>20</v>
      </c>
      <c r="G59" s="16" t="s">
        <v>633</v>
      </c>
      <c r="H59" s="16" t="s">
        <v>279</v>
      </c>
      <c r="I59" s="16" t="s">
        <v>674</v>
      </c>
    </row>
    <row r="60" spans="1:9" x14ac:dyDescent="0.35">
      <c r="A60" s="33">
        <v>45852</v>
      </c>
      <c r="B60" s="16" t="s">
        <v>340</v>
      </c>
      <c r="C60" s="16" t="s">
        <v>238</v>
      </c>
      <c r="D60" s="16">
        <v>1</v>
      </c>
      <c r="E60" s="16" t="s">
        <v>274</v>
      </c>
      <c r="F60" s="28">
        <v>20</v>
      </c>
      <c r="G60" s="16" t="s">
        <v>634</v>
      </c>
      <c r="H60" s="16" t="s">
        <v>276</v>
      </c>
      <c r="I60" s="16" t="s">
        <v>674</v>
      </c>
    </row>
    <row r="61" spans="1:9" x14ac:dyDescent="0.35">
      <c r="A61" s="33">
        <v>45852</v>
      </c>
      <c r="B61" s="16" t="s">
        <v>340</v>
      </c>
      <c r="C61" s="16" t="s">
        <v>238</v>
      </c>
      <c r="D61" s="16">
        <v>2</v>
      </c>
      <c r="E61" s="16" t="s">
        <v>274</v>
      </c>
      <c r="F61" s="28">
        <v>40</v>
      </c>
      <c r="G61" s="16" t="s">
        <v>630</v>
      </c>
      <c r="H61" s="16" t="s">
        <v>279</v>
      </c>
      <c r="I61" s="16" t="s">
        <v>674</v>
      </c>
    </row>
    <row r="62" spans="1:9" x14ac:dyDescent="0.35">
      <c r="A62" s="33">
        <v>45852</v>
      </c>
      <c r="B62" s="16" t="s">
        <v>575</v>
      </c>
      <c r="C62" s="16" t="s">
        <v>238</v>
      </c>
      <c r="D62" s="16">
        <v>1</v>
      </c>
      <c r="E62" s="16" t="s">
        <v>274</v>
      </c>
      <c r="F62" s="28">
        <v>20</v>
      </c>
      <c r="G62" s="16" t="s">
        <v>636</v>
      </c>
      <c r="H62" s="16" t="s">
        <v>279</v>
      </c>
      <c r="I62" s="16" t="s">
        <v>674</v>
      </c>
    </row>
    <row r="63" spans="1:9" x14ac:dyDescent="0.35">
      <c r="A63" s="33">
        <v>45852</v>
      </c>
      <c r="B63" s="16" t="s">
        <v>283</v>
      </c>
      <c r="C63" s="16" t="s">
        <v>238</v>
      </c>
      <c r="D63" s="16">
        <v>1</v>
      </c>
      <c r="E63" s="16" t="s">
        <v>274</v>
      </c>
      <c r="F63" s="28">
        <v>20</v>
      </c>
      <c r="G63" s="16" t="s">
        <v>637</v>
      </c>
      <c r="H63" s="16" t="s">
        <v>279</v>
      </c>
      <c r="I63" s="16" t="s">
        <v>674</v>
      </c>
    </row>
    <row r="64" spans="1:9" x14ac:dyDescent="0.35">
      <c r="A64" s="33">
        <v>45852</v>
      </c>
      <c r="B64" s="16" t="s">
        <v>255</v>
      </c>
      <c r="C64" s="16" t="s">
        <v>238</v>
      </c>
      <c r="D64" s="16">
        <v>2</v>
      </c>
      <c r="E64" s="16" t="s">
        <v>274</v>
      </c>
      <c r="F64" s="28">
        <v>40</v>
      </c>
      <c r="G64" s="16" t="s">
        <v>629</v>
      </c>
      <c r="H64" s="16" t="s">
        <v>279</v>
      </c>
      <c r="I64" s="16" t="s">
        <v>674</v>
      </c>
    </row>
    <row r="65" spans="1:9" x14ac:dyDescent="0.35">
      <c r="A65" s="33">
        <v>45852</v>
      </c>
      <c r="B65" s="16" t="s">
        <v>264</v>
      </c>
      <c r="C65" s="16" t="s">
        <v>238</v>
      </c>
      <c r="D65" s="16">
        <v>8</v>
      </c>
      <c r="E65" s="16" t="s">
        <v>274</v>
      </c>
      <c r="F65" s="28">
        <v>160</v>
      </c>
      <c r="G65" s="16" t="s">
        <v>632</v>
      </c>
      <c r="H65" s="16" t="s">
        <v>276</v>
      </c>
      <c r="I65" s="16" t="s">
        <v>674</v>
      </c>
    </row>
    <row r="66" spans="1:9" x14ac:dyDescent="0.35">
      <c r="A66" s="33">
        <v>45852</v>
      </c>
      <c r="B66" s="16" t="s">
        <v>635</v>
      </c>
      <c r="C66" s="16" t="s">
        <v>238</v>
      </c>
      <c r="D66" s="16">
        <v>1</v>
      </c>
      <c r="E66" s="16" t="s">
        <v>274</v>
      </c>
      <c r="F66" s="28">
        <v>20</v>
      </c>
      <c r="G66" s="16" t="s">
        <v>378</v>
      </c>
      <c r="H66" s="16" t="s">
        <v>276</v>
      </c>
      <c r="I66" s="16" t="s">
        <v>674</v>
      </c>
    </row>
    <row r="67" spans="1:9" x14ac:dyDescent="0.35">
      <c r="A67" s="33">
        <v>45851</v>
      </c>
      <c r="B67" s="16" t="s">
        <v>372</v>
      </c>
      <c r="C67" s="16" t="s">
        <v>238</v>
      </c>
      <c r="D67" s="16">
        <v>13</v>
      </c>
      <c r="E67" s="16" t="s">
        <v>226</v>
      </c>
      <c r="F67" s="28">
        <v>260</v>
      </c>
      <c r="G67" s="16" t="s">
        <v>617</v>
      </c>
      <c r="I67" s="16" t="s">
        <v>674</v>
      </c>
    </row>
    <row r="68" spans="1:9" x14ac:dyDescent="0.35">
      <c r="A68" s="33">
        <v>45851</v>
      </c>
      <c r="B68" s="16" t="s">
        <v>372</v>
      </c>
      <c r="C68" s="16" t="s">
        <v>238</v>
      </c>
      <c r="D68" s="16">
        <v>16</v>
      </c>
      <c r="E68" s="16" t="s">
        <v>226</v>
      </c>
      <c r="F68" s="28">
        <v>320</v>
      </c>
      <c r="G68" s="16" t="s">
        <v>595</v>
      </c>
      <c r="I68" s="16" t="s">
        <v>595</v>
      </c>
    </row>
    <row r="69" spans="1:9" x14ac:dyDescent="0.35">
      <c r="A69" s="33">
        <v>45851</v>
      </c>
      <c r="B69" s="16" t="s">
        <v>622</v>
      </c>
      <c r="C69" s="16" t="s">
        <v>238</v>
      </c>
      <c r="D69" s="16">
        <v>5</v>
      </c>
      <c r="E69" s="16" t="s">
        <v>621</v>
      </c>
      <c r="F69" s="28">
        <v>100</v>
      </c>
      <c r="G69" s="16" t="s">
        <v>595</v>
      </c>
      <c r="I69" s="16" t="s">
        <v>595</v>
      </c>
    </row>
    <row r="70" spans="1:9" x14ac:dyDescent="0.35">
      <c r="A70" s="33">
        <v>45851</v>
      </c>
      <c r="B70" s="16" t="s">
        <v>246</v>
      </c>
      <c r="C70" s="16" t="s">
        <v>238</v>
      </c>
      <c r="D70" s="16">
        <v>1</v>
      </c>
      <c r="E70" s="16" t="s">
        <v>274</v>
      </c>
      <c r="F70" s="28">
        <v>20</v>
      </c>
      <c r="G70" s="16" t="s">
        <v>624</v>
      </c>
      <c r="I70" s="16" t="s">
        <v>674</v>
      </c>
    </row>
    <row r="71" spans="1:9" x14ac:dyDescent="0.35">
      <c r="A71" s="33">
        <v>45851</v>
      </c>
      <c r="B71" s="16" t="s">
        <v>272</v>
      </c>
      <c r="C71" s="16" t="s">
        <v>238</v>
      </c>
      <c r="D71" s="16">
        <v>1</v>
      </c>
      <c r="E71" s="16" t="s">
        <v>274</v>
      </c>
      <c r="F71" s="28">
        <v>20</v>
      </c>
      <c r="G71" s="16" t="s">
        <v>623</v>
      </c>
      <c r="I71" s="16" t="s">
        <v>674</v>
      </c>
    </row>
    <row r="72" spans="1:9" x14ac:dyDescent="0.35">
      <c r="A72" s="33">
        <v>45851</v>
      </c>
      <c r="B72" s="16" t="s">
        <v>511</v>
      </c>
      <c r="C72" s="16" t="s">
        <v>238</v>
      </c>
      <c r="D72" s="16">
        <v>12</v>
      </c>
      <c r="E72" s="16" t="s">
        <v>226</v>
      </c>
      <c r="F72" s="28">
        <v>240</v>
      </c>
      <c r="G72" s="16" t="s">
        <v>617</v>
      </c>
      <c r="I72" s="16" t="s">
        <v>674</v>
      </c>
    </row>
    <row r="73" spans="1:9" x14ac:dyDescent="0.35">
      <c r="A73" s="33">
        <v>45851</v>
      </c>
      <c r="B73" s="16" t="s">
        <v>511</v>
      </c>
      <c r="C73" s="16" t="s">
        <v>238</v>
      </c>
      <c r="D73" s="16">
        <v>1</v>
      </c>
      <c r="E73" s="16" t="s">
        <v>274</v>
      </c>
      <c r="F73" s="28">
        <v>20</v>
      </c>
      <c r="G73" s="16" t="s">
        <v>595</v>
      </c>
      <c r="I73" s="16" t="s">
        <v>595</v>
      </c>
    </row>
    <row r="74" spans="1:9" x14ac:dyDescent="0.35">
      <c r="A74" s="33">
        <v>45851</v>
      </c>
      <c r="B74" s="16" t="s">
        <v>511</v>
      </c>
      <c r="C74" s="16" t="s">
        <v>238</v>
      </c>
      <c r="D74" s="16">
        <v>11</v>
      </c>
      <c r="E74" s="16" t="s">
        <v>274</v>
      </c>
      <c r="F74" s="28">
        <v>220</v>
      </c>
      <c r="G74" s="16" t="s">
        <v>595</v>
      </c>
      <c r="I74" s="16" t="s">
        <v>595</v>
      </c>
    </row>
    <row r="75" spans="1:9" x14ac:dyDescent="0.35">
      <c r="A75" s="33">
        <v>45851</v>
      </c>
      <c r="B75" s="16" t="s">
        <v>638</v>
      </c>
      <c r="C75" s="16" t="s">
        <v>238</v>
      </c>
      <c r="D75" s="16">
        <v>5</v>
      </c>
      <c r="E75" s="16" t="s">
        <v>274</v>
      </c>
      <c r="F75" s="28">
        <v>100</v>
      </c>
      <c r="G75" s="16" t="s">
        <v>639</v>
      </c>
      <c r="H75" s="16" t="s">
        <v>276</v>
      </c>
      <c r="I75" s="16" t="s">
        <v>674</v>
      </c>
    </row>
    <row r="76" spans="1:9" x14ac:dyDescent="0.35">
      <c r="A76" s="33">
        <v>45851</v>
      </c>
      <c r="B76" s="16" t="s">
        <v>249</v>
      </c>
      <c r="C76" s="16" t="s">
        <v>238</v>
      </c>
      <c r="D76" s="16">
        <v>1</v>
      </c>
      <c r="E76" s="16" t="s">
        <v>274</v>
      </c>
      <c r="F76" s="28">
        <v>20</v>
      </c>
      <c r="G76" s="16" t="s">
        <v>619</v>
      </c>
      <c r="H76" s="16" t="s">
        <v>620</v>
      </c>
      <c r="I76" s="16" t="s">
        <v>674</v>
      </c>
    </row>
    <row r="77" spans="1:9" x14ac:dyDescent="0.35">
      <c r="A77" s="33">
        <v>45851</v>
      </c>
      <c r="B77" s="16" t="s">
        <v>567</v>
      </c>
      <c r="C77" s="16" t="s">
        <v>238</v>
      </c>
      <c r="D77" s="16">
        <v>1</v>
      </c>
      <c r="E77" s="16" t="s">
        <v>274</v>
      </c>
      <c r="F77" s="28">
        <v>20</v>
      </c>
      <c r="G77" s="16" t="s">
        <v>597</v>
      </c>
      <c r="I77" s="16" t="s">
        <v>674</v>
      </c>
    </row>
    <row r="78" spans="1:9" x14ac:dyDescent="0.35">
      <c r="A78" s="33">
        <v>45851</v>
      </c>
      <c r="B78" s="16" t="s">
        <v>424</v>
      </c>
      <c r="C78" s="16" t="s">
        <v>238</v>
      </c>
      <c r="D78" s="16">
        <v>1</v>
      </c>
      <c r="E78" s="16" t="s">
        <v>274</v>
      </c>
      <c r="F78" s="28">
        <v>20</v>
      </c>
      <c r="G78" s="16" t="s">
        <v>640</v>
      </c>
      <c r="H78" s="16" t="s">
        <v>279</v>
      </c>
      <c r="I78" s="16" t="s">
        <v>674</v>
      </c>
    </row>
    <row r="79" spans="1:9" x14ac:dyDescent="0.35">
      <c r="A79" s="33">
        <v>45851</v>
      </c>
      <c r="B79" s="16" t="s">
        <v>255</v>
      </c>
      <c r="C79" s="16" t="s">
        <v>238</v>
      </c>
      <c r="D79" s="16">
        <v>1</v>
      </c>
      <c r="E79" s="16" t="s">
        <v>274</v>
      </c>
      <c r="F79" s="28">
        <v>20</v>
      </c>
      <c r="G79" s="16" t="s">
        <v>642</v>
      </c>
      <c r="H79" s="16" t="s">
        <v>279</v>
      </c>
      <c r="I79" s="16" t="s">
        <v>674</v>
      </c>
    </row>
    <row r="80" spans="1:9" x14ac:dyDescent="0.35">
      <c r="A80" s="33">
        <v>45851</v>
      </c>
      <c r="B80" s="16" t="s">
        <v>255</v>
      </c>
      <c r="C80" s="16" t="s">
        <v>238</v>
      </c>
      <c r="D80" s="16">
        <v>1</v>
      </c>
      <c r="E80" s="16" t="s">
        <v>274</v>
      </c>
      <c r="F80" s="28">
        <v>20</v>
      </c>
      <c r="G80" s="16" t="s">
        <v>641</v>
      </c>
      <c r="H80" s="16" t="s">
        <v>279</v>
      </c>
      <c r="I80" s="16" t="s">
        <v>674</v>
      </c>
    </row>
    <row r="81" spans="1:9" x14ac:dyDescent="0.35">
      <c r="A81" s="33">
        <v>45851</v>
      </c>
      <c r="B81" s="16" t="s">
        <v>289</v>
      </c>
      <c r="C81" s="16" t="s">
        <v>238</v>
      </c>
      <c r="D81" s="16">
        <v>1</v>
      </c>
      <c r="E81" s="16" t="s">
        <v>274</v>
      </c>
      <c r="F81" s="28">
        <v>20</v>
      </c>
      <c r="G81" s="16" t="s">
        <v>596</v>
      </c>
      <c r="I81" s="16" t="s">
        <v>674</v>
      </c>
    </row>
    <row r="82" spans="1:9" x14ac:dyDescent="0.35">
      <c r="A82" s="33">
        <v>45851</v>
      </c>
      <c r="B82" s="16" t="s">
        <v>301</v>
      </c>
      <c r="C82" s="16" t="s">
        <v>238</v>
      </c>
      <c r="D82" s="16">
        <v>13</v>
      </c>
      <c r="E82" s="16" t="s">
        <v>226</v>
      </c>
      <c r="F82" s="28">
        <v>260</v>
      </c>
      <c r="G82" s="16" t="s">
        <v>617</v>
      </c>
      <c r="I82" s="16" t="s">
        <v>674</v>
      </c>
    </row>
    <row r="83" spans="1:9" x14ac:dyDescent="0.35">
      <c r="A83" s="33">
        <v>45851</v>
      </c>
      <c r="B83" s="16" t="s">
        <v>301</v>
      </c>
      <c r="C83" s="16" t="s">
        <v>227</v>
      </c>
      <c r="D83" s="16">
        <v>1</v>
      </c>
      <c r="E83" s="16" t="s">
        <v>226</v>
      </c>
      <c r="F83" s="28">
        <v>10</v>
      </c>
      <c r="G83" s="16" t="s">
        <v>617</v>
      </c>
      <c r="I83" s="16" t="s">
        <v>674</v>
      </c>
    </row>
    <row r="84" spans="1:9" x14ac:dyDescent="0.35">
      <c r="A84" s="33">
        <v>45851</v>
      </c>
      <c r="B84" s="16" t="s">
        <v>301</v>
      </c>
      <c r="C84" s="16" t="s">
        <v>238</v>
      </c>
      <c r="D84" s="16">
        <v>2</v>
      </c>
      <c r="E84" s="16" t="s">
        <v>621</v>
      </c>
      <c r="F84" s="28">
        <v>20</v>
      </c>
      <c r="G84" s="16" t="s">
        <v>595</v>
      </c>
      <c r="I84" s="16" t="s">
        <v>595</v>
      </c>
    </row>
    <row r="85" spans="1:9" x14ac:dyDescent="0.35">
      <c r="A85" s="33">
        <v>45851</v>
      </c>
      <c r="B85" s="16" t="s">
        <v>301</v>
      </c>
      <c r="C85" s="16" t="s">
        <v>238</v>
      </c>
      <c r="D85" s="16">
        <v>2</v>
      </c>
      <c r="E85" s="16" t="s">
        <v>274</v>
      </c>
      <c r="F85" s="28">
        <v>40</v>
      </c>
      <c r="G85" s="16" t="s">
        <v>595</v>
      </c>
      <c r="I85" s="16" t="s">
        <v>595</v>
      </c>
    </row>
    <row r="86" spans="1:9" x14ac:dyDescent="0.35">
      <c r="A86" s="33">
        <v>45851</v>
      </c>
      <c r="B86" s="16" t="s">
        <v>301</v>
      </c>
      <c r="C86" s="16" t="s">
        <v>238</v>
      </c>
      <c r="D86" s="16">
        <v>1</v>
      </c>
      <c r="E86" s="16" t="s">
        <v>226</v>
      </c>
      <c r="F86" s="28">
        <v>20</v>
      </c>
      <c r="G86" s="16" t="s">
        <v>595</v>
      </c>
      <c r="I86" s="16" t="s">
        <v>595</v>
      </c>
    </row>
    <row r="87" spans="1:9" x14ac:dyDescent="0.35">
      <c r="A87" s="33">
        <v>45851</v>
      </c>
      <c r="B87" s="16" t="s">
        <v>301</v>
      </c>
      <c r="C87" s="16" t="s">
        <v>227</v>
      </c>
      <c r="D87" s="16">
        <v>1</v>
      </c>
      <c r="E87" s="16" t="s">
        <v>226</v>
      </c>
      <c r="F87" s="28">
        <v>24</v>
      </c>
      <c r="G87" s="16" t="s">
        <v>595</v>
      </c>
      <c r="I87" s="16" t="s">
        <v>595</v>
      </c>
    </row>
    <row r="88" spans="1:9" x14ac:dyDescent="0.35">
      <c r="A88" s="33">
        <v>45851</v>
      </c>
      <c r="B88" s="16" t="s">
        <v>539</v>
      </c>
      <c r="C88" s="16" t="s">
        <v>238</v>
      </c>
      <c r="D88" s="16">
        <v>1</v>
      </c>
      <c r="E88" s="16" t="s">
        <v>274</v>
      </c>
      <c r="F88" s="28">
        <v>20</v>
      </c>
      <c r="G88" s="16" t="s">
        <v>598</v>
      </c>
      <c r="I88" s="16" t="s">
        <v>674</v>
      </c>
    </row>
    <row r="89" spans="1:9" x14ac:dyDescent="0.35">
      <c r="A89" s="33">
        <v>45851</v>
      </c>
      <c r="B89" s="16" t="s">
        <v>331</v>
      </c>
      <c r="C89" s="16" t="s">
        <v>238</v>
      </c>
      <c r="D89" s="16">
        <v>1</v>
      </c>
      <c r="E89" s="16" t="s">
        <v>274</v>
      </c>
      <c r="F89" s="28">
        <v>20</v>
      </c>
      <c r="G89" s="16" t="s">
        <v>332</v>
      </c>
      <c r="I89" s="16" t="s">
        <v>674</v>
      </c>
    </row>
    <row r="90" spans="1:9" x14ac:dyDescent="0.35">
      <c r="A90" s="33">
        <v>45851</v>
      </c>
      <c r="B90" s="16" t="s">
        <v>331</v>
      </c>
      <c r="C90" s="16" t="s">
        <v>238</v>
      </c>
      <c r="D90" s="16">
        <v>2</v>
      </c>
      <c r="E90" s="16" t="s">
        <v>274</v>
      </c>
      <c r="F90" s="28">
        <v>40</v>
      </c>
      <c r="G90" s="16" t="s">
        <v>332</v>
      </c>
      <c r="I90" s="16" t="s">
        <v>674</v>
      </c>
    </row>
    <row r="91" spans="1:9" x14ac:dyDescent="0.35">
      <c r="A91" s="33">
        <v>45851</v>
      </c>
      <c r="B91" s="16" t="s">
        <v>331</v>
      </c>
      <c r="C91" s="16" t="s">
        <v>238</v>
      </c>
      <c r="D91" s="16">
        <v>3</v>
      </c>
      <c r="E91" s="16" t="s">
        <v>274</v>
      </c>
      <c r="F91" s="28">
        <v>60</v>
      </c>
      <c r="G91" s="16" t="s">
        <v>332</v>
      </c>
      <c r="H91" s="16" t="s">
        <v>276</v>
      </c>
      <c r="I91" s="16" t="s">
        <v>674</v>
      </c>
    </row>
    <row r="92" spans="1:9" x14ac:dyDescent="0.35">
      <c r="A92" s="33">
        <v>45851</v>
      </c>
      <c r="B92" s="16" t="s">
        <v>520</v>
      </c>
      <c r="C92" s="16" t="s">
        <v>238</v>
      </c>
      <c r="D92" s="16">
        <v>1</v>
      </c>
      <c r="E92" s="16" t="s">
        <v>274</v>
      </c>
      <c r="F92" s="28">
        <v>20</v>
      </c>
      <c r="G92" s="16" t="s">
        <v>600</v>
      </c>
      <c r="I92" s="16" t="s">
        <v>674</v>
      </c>
    </row>
    <row r="93" spans="1:9" x14ac:dyDescent="0.35">
      <c r="A93" s="33">
        <v>45851</v>
      </c>
      <c r="B93" s="16" t="s">
        <v>520</v>
      </c>
      <c r="C93" s="16" t="s">
        <v>238</v>
      </c>
      <c r="D93" s="16">
        <v>1</v>
      </c>
      <c r="E93" s="16" t="s">
        <v>274</v>
      </c>
      <c r="F93" s="28">
        <v>20</v>
      </c>
      <c r="G93" s="16" t="s">
        <v>599</v>
      </c>
      <c r="I93" s="16" t="s">
        <v>674</v>
      </c>
    </row>
    <row r="94" spans="1:9" x14ac:dyDescent="0.35">
      <c r="A94" s="33">
        <v>45851</v>
      </c>
      <c r="B94" s="16" t="s">
        <v>520</v>
      </c>
      <c r="C94" s="16" t="s">
        <v>238</v>
      </c>
      <c r="D94" s="16">
        <v>1</v>
      </c>
      <c r="E94" s="16" t="s">
        <v>274</v>
      </c>
      <c r="F94" s="28">
        <v>20</v>
      </c>
      <c r="G94" s="16" t="s">
        <v>602</v>
      </c>
      <c r="I94" s="16" t="s">
        <v>674</v>
      </c>
    </row>
    <row r="95" spans="1:9" x14ac:dyDescent="0.35">
      <c r="A95" s="33">
        <v>45851</v>
      </c>
      <c r="B95" s="16" t="s">
        <v>520</v>
      </c>
      <c r="C95" s="16" t="s">
        <v>238</v>
      </c>
      <c r="D95" s="16">
        <v>1</v>
      </c>
      <c r="E95" s="16" t="s">
        <v>274</v>
      </c>
      <c r="F95" s="28">
        <v>20</v>
      </c>
      <c r="G95" s="16" t="s">
        <v>601</v>
      </c>
      <c r="I95" s="16" t="s">
        <v>674</v>
      </c>
    </row>
    <row r="96" spans="1:9" x14ac:dyDescent="0.35">
      <c r="A96" s="33">
        <v>45850</v>
      </c>
      <c r="B96" s="16" t="s">
        <v>491</v>
      </c>
      <c r="C96" s="16" t="s">
        <v>238</v>
      </c>
      <c r="D96" s="16">
        <v>3</v>
      </c>
      <c r="E96" s="16" t="s">
        <v>226</v>
      </c>
      <c r="F96" s="28">
        <v>60</v>
      </c>
      <c r="G96" s="16" t="s">
        <v>672</v>
      </c>
      <c r="I96" s="16" t="s">
        <v>674</v>
      </c>
    </row>
    <row r="97" spans="1:9" x14ac:dyDescent="0.35">
      <c r="A97" s="33">
        <v>45850</v>
      </c>
      <c r="B97" s="16" t="s">
        <v>491</v>
      </c>
      <c r="C97" s="16" t="s">
        <v>238</v>
      </c>
      <c r="D97" s="16">
        <v>2</v>
      </c>
      <c r="E97" s="16" t="s">
        <v>274</v>
      </c>
      <c r="F97" s="28">
        <v>100</v>
      </c>
      <c r="G97" s="16" t="s">
        <v>672</v>
      </c>
      <c r="I97" s="16" t="s">
        <v>595</v>
      </c>
    </row>
    <row r="98" spans="1:9" x14ac:dyDescent="0.35">
      <c r="A98" s="33">
        <v>45850</v>
      </c>
      <c r="B98" s="16" t="s">
        <v>491</v>
      </c>
      <c r="C98" s="16" t="s">
        <v>238</v>
      </c>
      <c r="D98" s="16">
        <v>8</v>
      </c>
      <c r="E98" s="16" t="s">
        <v>226</v>
      </c>
      <c r="F98" s="28">
        <v>160</v>
      </c>
      <c r="G98" s="16" t="s">
        <v>672</v>
      </c>
      <c r="I98" s="16" t="s">
        <v>595</v>
      </c>
    </row>
    <row r="99" spans="1:9" x14ac:dyDescent="0.35">
      <c r="A99" s="33">
        <v>45850</v>
      </c>
      <c r="B99" s="16" t="s">
        <v>491</v>
      </c>
      <c r="C99" s="16" t="s">
        <v>238</v>
      </c>
      <c r="D99" s="16">
        <v>3</v>
      </c>
      <c r="E99" s="16" t="s">
        <v>226</v>
      </c>
      <c r="F99" s="28">
        <v>60</v>
      </c>
      <c r="G99" s="16" t="s">
        <v>595</v>
      </c>
      <c r="I99" s="16" t="s">
        <v>595</v>
      </c>
    </row>
    <row r="100" spans="1:9" x14ac:dyDescent="0.35">
      <c r="A100" s="33">
        <v>45850</v>
      </c>
      <c r="B100" s="16" t="s">
        <v>491</v>
      </c>
      <c r="C100" s="16" t="s">
        <v>238</v>
      </c>
      <c r="D100" s="16">
        <v>1</v>
      </c>
      <c r="E100" s="16" t="s">
        <v>274</v>
      </c>
      <c r="F100" s="28">
        <v>20</v>
      </c>
      <c r="G100" s="16" t="s">
        <v>595</v>
      </c>
      <c r="I100" s="16" t="s">
        <v>595</v>
      </c>
    </row>
    <row r="101" spans="1:9" x14ac:dyDescent="0.35">
      <c r="A101" s="33">
        <v>45850</v>
      </c>
      <c r="B101" s="16" t="s">
        <v>511</v>
      </c>
      <c r="C101" s="16" t="s">
        <v>238</v>
      </c>
      <c r="D101" s="16">
        <v>1</v>
      </c>
      <c r="E101" s="16" t="s">
        <v>274</v>
      </c>
      <c r="F101" s="28">
        <v>20</v>
      </c>
      <c r="G101" s="16" t="s">
        <v>606</v>
      </c>
      <c r="I101" s="16" t="s">
        <v>674</v>
      </c>
    </row>
    <row r="102" spans="1:9" x14ac:dyDescent="0.35">
      <c r="A102" s="33">
        <v>45850</v>
      </c>
      <c r="B102" s="16" t="s">
        <v>511</v>
      </c>
      <c r="C102" s="16" t="s">
        <v>238</v>
      </c>
      <c r="D102" s="16">
        <v>1</v>
      </c>
      <c r="E102" s="16" t="s">
        <v>274</v>
      </c>
      <c r="F102" s="28">
        <v>20</v>
      </c>
      <c r="G102" s="16" t="s">
        <v>606</v>
      </c>
      <c r="H102" s="16" t="s">
        <v>276</v>
      </c>
      <c r="I102" s="16" t="s">
        <v>674</v>
      </c>
    </row>
    <row r="103" spans="1:9" x14ac:dyDescent="0.35">
      <c r="A103" s="33">
        <v>45850</v>
      </c>
      <c r="B103" s="16" t="s">
        <v>511</v>
      </c>
      <c r="C103" s="16" t="s">
        <v>238</v>
      </c>
      <c r="D103" s="16">
        <v>1</v>
      </c>
      <c r="E103" s="16" t="s">
        <v>274</v>
      </c>
      <c r="F103" s="28">
        <v>20</v>
      </c>
      <c r="G103" s="16" t="s">
        <v>605</v>
      </c>
      <c r="I103" s="16" t="s">
        <v>674</v>
      </c>
    </row>
    <row r="104" spans="1:9" x14ac:dyDescent="0.35">
      <c r="A104" s="33">
        <v>45850</v>
      </c>
      <c r="B104" s="16" t="s">
        <v>511</v>
      </c>
      <c r="C104" s="16" t="s">
        <v>238</v>
      </c>
      <c r="D104" s="16">
        <v>1</v>
      </c>
      <c r="E104" s="16" t="s">
        <v>274</v>
      </c>
      <c r="F104" s="28">
        <v>20</v>
      </c>
      <c r="G104" s="16" t="s">
        <v>605</v>
      </c>
      <c r="H104" s="16" t="s">
        <v>276</v>
      </c>
      <c r="I104" s="16" t="s">
        <v>674</v>
      </c>
    </row>
    <row r="105" spans="1:9" x14ac:dyDescent="0.35">
      <c r="A105" s="33">
        <v>45850</v>
      </c>
      <c r="B105" s="16" t="s">
        <v>249</v>
      </c>
      <c r="C105" s="16" t="s">
        <v>238</v>
      </c>
      <c r="D105" s="16">
        <v>1</v>
      </c>
      <c r="E105" s="16" t="s">
        <v>274</v>
      </c>
      <c r="F105" s="28">
        <v>20</v>
      </c>
      <c r="G105" s="16" t="s">
        <v>607</v>
      </c>
      <c r="I105" s="16" t="s">
        <v>674</v>
      </c>
    </row>
    <row r="106" spans="1:9" x14ac:dyDescent="0.35">
      <c r="A106" s="33">
        <v>45850</v>
      </c>
      <c r="B106" s="16" t="s">
        <v>249</v>
      </c>
      <c r="C106" s="16" t="s">
        <v>238</v>
      </c>
      <c r="D106" s="16">
        <v>1</v>
      </c>
      <c r="E106" s="16" t="s">
        <v>274</v>
      </c>
      <c r="F106" s="28">
        <v>20</v>
      </c>
      <c r="G106" s="16" t="s">
        <v>607</v>
      </c>
      <c r="H106" s="16" t="s">
        <v>276</v>
      </c>
      <c r="I106" s="16" t="s">
        <v>674</v>
      </c>
    </row>
    <row r="107" spans="1:9" x14ac:dyDescent="0.35">
      <c r="A107" s="33">
        <v>45850</v>
      </c>
      <c r="B107" s="16" t="s">
        <v>269</v>
      </c>
      <c r="C107" s="16" t="s">
        <v>238</v>
      </c>
      <c r="D107" s="16">
        <v>1</v>
      </c>
      <c r="E107" s="16" t="s">
        <v>274</v>
      </c>
      <c r="F107" s="28">
        <v>20</v>
      </c>
      <c r="G107" s="16" t="s">
        <v>603</v>
      </c>
      <c r="I107" s="16" t="s">
        <v>674</v>
      </c>
    </row>
    <row r="108" spans="1:9" x14ac:dyDescent="0.35">
      <c r="A108" s="33">
        <v>45850</v>
      </c>
      <c r="B108" s="16" t="s">
        <v>269</v>
      </c>
      <c r="C108" s="16" t="s">
        <v>238</v>
      </c>
      <c r="D108" s="16">
        <v>1</v>
      </c>
      <c r="E108" s="16" t="s">
        <v>274</v>
      </c>
      <c r="F108" s="28">
        <v>20</v>
      </c>
      <c r="G108" s="16" t="s">
        <v>603</v>
      </c>
      <c r="H108" s="16" t="s">
        <v>276</v>
      </c>
      <c r="I108" s="16" t="s">
        <v>674</v>
      </c>
    </row>
    <row r="109" spans="1:9" x14ac:dyDescent="0.35">
      <c r="A109" s="33">
        <v>45850</v>
      </c>
      <c r="B109" s="16" t="s">
        <v>269</v>
      </c>
      <c r="C109" s="16" t="s">
        <v>238</v>
      </c>
      <c r="D109" s="16">
        <v>1</v>
      </c>
      <c r="E109" s="16" t="s">
        <v>274</v>
      </c>
      <c r="F109" s="28">
        <v>20</v>
      </c>
      <c r="G109" s="16" t="s">
        <v>604</v>
      </c>
      <c r="I109" s="16" t="s">
        <v>674</v>
      </c>
    </row>
    <row r="110" spans="1:9" x14ac:dyDescent="0.35">
      <c r="A110" s="33">
        <v>45850</v>
      </c>
      <c r="B110" s="16" t="s">
        <v>269</v>
      </c>
      <c r="C110" s="16" t="s">
        <v>238</v>
      </c>
      <c r="D110" s="16">
        <v>1</v>
      </c>
      <c r="E110" s="16" t="s">
        <v>274</v>
      </c>
      <c r="F110" s="28">
        <v>20</v>
      </c>
      <c r="G110" s="16" t="s">
        <v>604</v>
      </c>
      <c r="H110" s="16" t="s">
        <v>276</v>
      </c>
      <c r="I110" s="16" t="s">
        <v>674</v>
      </c>
    </row>
    <row r="111" spans="1:9" x14ac:dyDescent="0.35">
      <c r="A111" s="33">
        <v>45850</v>
      </c>
      <c r="B111" s="16" t="s">
        <v>567</v>
      </c>
      <c r="C111" s="16" t="s">
        <v>238</v>
      </c>
      <c r="D111" s="16">
        <v>2</v>
      </c>
      <c r="E111" s="16" t="s">
        <v>274</v>
      </c>
      <c r="F111" s="28">
        <v>40</v>
      </c>
      <c r="G111" s="16" t="s">
        <v>371</v>
      </c>
      <c r="I111" s="16" t="s">
        <v>674</v>
      </c>
    </row>
    <row r="112" spans="1:9" x14ac:dyDescent="0.35">
      <c r="A112" s="33">
        <v>45850</v>
      </c>
      <c r="B112" s="16" t="s">
        <v>567</v>
      </c>
      <c r="C112" s="16" t="s">
        <v>238</v>
      </c>
      <c r="D112" s="16">
        <v>2</v>
      </c>
      <c r="E112" s="16" t="s">
        <v>274</v>
      </c>
      <c r="F112" s="28">
        <v>40</v>
      </c>
      <c r="G112" s="16" t="s">
        <v>371</v>
      </c>
      <c r="H112" s="16" t="s">
        <v>279</v>
      </c>
      <c r="I112" s="16" t="s">
        <v>674</v>
      </c>
    </row>
    <row r="113" spans="1:9" x14ac:dyDescent="0.35">
      <c r="A113" s="33">
        <v>45850</v>
      </c>
      <c r="B113" s="16" t="s">
        <v>243</v>
      </c>
      <c r="C113" s="16" t="s">
        <v>238</v>
      </c>
      <c r="D113" s="16">
        <v>3</v>
      </c>
      <c r="E113" s="16" t="s">
        <v>226</v>
      </c>
      <c r="F113" s="28">
        <v>60</v>
      </c>
      <c r="G113" s="16" t="s">
        <v>672</v>
      </c>
      <c r="I113" s="16" t="s">
        <v>674</v>
      </c>
    </row>
    <row r="114" spans="1:9" x14ac:dyDescent="0.35">
      <c r="A114" s="33">
        <v>45850</v>
      </c>
      <c r="B114" s="16" t="s">
        <v>243</v>
      </c>
      <c r="C114" s="16" t="s">
        <v>238</v>
      </c>
      <c r="D114" s="16">
        <v>3</v>
      </c>
      <c r="E114" s="16" t="s">
        <v>274</v>
      </c>
      <c r="F114" s="28">
        <v>140</v>
      </c>
      <c r="G114" s="16" t="s">
        <v>672</v>
      </c>
      <c r="I114" s="16" t="s">
        <v>674</v>
      </c>
    </row>
    <row r="115" spans="1:9" x14ac:dyDescent="0.35">
      <c r="A115" s="33">
        <v>45850</v>
      </c>
      <c r="B115" s="16" t="s">
        <v>243</v>
      </c>
      <c r="C115" s="16" t="s">
        <v>238</v>
      </c>
      <c r="D115" s="16">
        <v>2</v>
      </c>
      <c r="E115" s="16" t="s">
        <v>226</v>
      </c>
      <c r="F115" s="28">
        <v>20</v>
      </c>
      <c r="G115" s="16" t="s">
        <v>595</v>
      </c>
      <c r="I115" s="16" t="s">
        <v>595</v>
      </c>
    </row>
    <row r="116" spans="1:9" x14ac:dyDescent="0.35">
      <c r="A116" s="33">
        <v>45850</v>
      </c>
      <c r="B116" s="16" t="s">
        <v>243</v>
      </c>
      <c r="C116" s="16" t="s">
        <v>238</v>
      </c>
      <c r="D116" s="16">
        <v>2</v>
      </c>
      <c r="E116" s="16" t="s">
        <v>274</v>
      </c>
      <c r="F116" s="28">
        <v>40</v>
      </c>
      <c r="G116" s="16" t="s">
        <v>595</v>
      </c>
      <c r="I116" s="16" t="s">
        <v>595</v>
      </c>
    </row>
    <row r="117" spans="1:9" x14ac:dyDescent="0.35">
      <c r="A117" s="33">
        <v>45850</v>
      </c>
      <c r="B117" s="16" t="s">
        <v>247</v>
      </c>
      <c r="C117" s="16" t="s">
        <v>238</v>
      </c>
      <c r="D117" s="16">
        <v>3</v>
      </c>
      <c r="E117" s="16" t="s">
        <v>274</v>
      </c>
      <c r="F117" s="28">
        <v>60</v>
      </c>
      <c r="G117" s="16" t="s">
        <v>672</v>
      </c>
      <c r="I117" s="16" t="s">
        <v>674</v>
      </c>
    </row>
    <row r="118" spans="1:9" x14ac:dyDescent="0.35">
      <c r="A118" s="33">
        <v>45850</v>
      </c>
      <c r="B118" s="16" t="s">
        <v>247</v>
      </c>
      <c r="C118" s="16" t="s">
        <v>238</v>
      </c>
      <c r="D118" s="16">
        <v>3</v>
      </c>
      <c r="E118" s="16" t="s">
        <v>226</v>
      </c>
      <c r="F118" s="28">
        <v>60</v>
      </c>
      <c r="G118" s="16" t="s">
        <v>672</v>
      </c>
      <c r="I118" s="16" t="s">
        <v>674</v>
      </c>
    </row>
    <row r="119" spans="1:9" x14ac:dyDescent="0.35">
      <c r="A119" s="33">
        <v>45850</v>
      </c>
      <c r="B119" s="16" t="s">
        <v>247</v>
      </c>
      <c r="C119" s="16" t="s">
        <v>238</v>
      </c>
      <c r="D119" s="16">
        <v>1</v>
      </c>
      <c r="E119" s="16" t="s">
        <v>226</v>
      </c>
      <c r="F119" s="28">
        <v>20</v>
      </c>
      <c r="G119" s="16" t="s">
        <v>595</v>
      </c>
      <c r="I119" s="16" t="s">
        <v>595</v>
      </c>
    </row>
    <row r="120" spans="1:9" x14ac:dyDescent="0.35">
      <c r="A120" s="33">
        <v>45850</v>
      </c>
      <c r="B120" s="16" t="s">
        <v>247</v>
      </c>
      <c r="C120" s="16" t="s">
        <v>238</v>
      </c>
      <c r="D120" s="16">
        <v>2</v>
      </c>
      <c r="E120" s="16" t="s">
        <v>274</v>
      </c>
      <c r="F120" s="28">
        <v>20</v>
      </c>
      <c r="G120" s="16" t="s">
        <v>595</v>
      </c>
      <c r="I120" s="16" t="s">
        <v>595</v>
      </c>
    </row>
    <row r="121" spans="1:9" x14ac:dyDescent="0.35">
      <c r="A121" s="33">
        <v>45850</v>
      </c>
      <c r="B121" s="16" t="s">
        <v>248</v>
      </c>
      <c r="C121" s="16" t="s">
        <v>238</v>
      </c>
      <c r="D121" s="16">
        <v>2</v>
      </c>
      <c r="E121" s="16" t="s">
        <v>274</v>
      </c>
      <c r="F121" s="28">
        <v>40</v>
      </c>
      <c r="G121" s="16" t="s">
        <v>672</v>
      </c>
      <c r="I121" s="16" t="s">
        <v>674</v>
      </c>
    </row>
    <row r="122" spans="1:9" x14ac:dyDescent="0.35">
      <c r="A122" s="33">
        <v>45850</v>
      </c>
      <c r="B122" s="16" t="s">
        <v>248</v>
      </c>
      <c r="C122" s="16" t="s">
        <v>238</v>
      </c>
      <c r="D122" s="16">
        <v>3</v>
      </c>
      <c r="E122" s="16" t="s">
        <v>226</v>
      </c>
      <c r="F122" s="28">
        <v>60</v>
      </c>
      <c r="G122" s="16" t="s">
        <v>672</v>
      </c>
      <c r="I122" s="16" t="s">
        <v>674</v>
      </c>
    </row>
    <row r="123" spans="1:9" x14ac:dyDescent="0.35">
      <c r="A123" s="33">
        <v>45850</v>
      </c>
      <c r="B123" s="16" t="s">
        <v>248</v>
      </c>
      <c r="C123" s="16" t="s">
        <v>238</v>
      </c>
      <c r="D123" s="16">
        <v>3</v>
      </c>
      <c r="E123" s="16" t="s">
        <v>274</v>
      </c>
      <c r="F123" s="28">
        <v>60</v>
      </c>
      <c r="G123" s="16" t="s">
        <v>595</v>
      </c>
      <c r="I123" s="16" t="s">
        <v>595</v>
      </c>
    </row>
    <row r="124" spans="1:9" x14ac:dyDescent="0.35">
      <c r="A124" s="33">
        <v>45850</v>
      </c>
      <c r="B124" s="16" t="s">
        <v>255</v>
      </c>
      <c r="C124" s="16" t="s">
        <v>238</v>
      </c>
      <c r="D124" s="16">
        <v>7</v>
      </c>
      <c r="E124" s="16" t="s">
        <v>226</v>
      </c>
      <c r="F124" s="28">
        <v>140</v>
      </c>
      <c r="G124" s="16" t="s">
        <v>595</v>
      </c>
      <c r="I124" s="16" t="s">
        <v>595</v>
      </c>
    </row>
    <row r="125" spans="1:9" x14ac:dyDescent="0.35">
      <c r="A125" s="33">
        <v>45850</v>
      </c>
      <c r="B125" s="16" t="s">
        <v>255</v>
      </c>
      <c r="C125" s="16" t="s">
        <v>238</v>
      </c>
      <c r="D125" s="16">
        <v>7</v>
      </c>
      <c r="E125" s="16" t="s">
        <v>274</v>
      </c>
      <c r="F125" s="28">
        <v>140</v>
      </c>
      <c r="G125" s="16" t="s">
        <v>595</v>
      </c>
      <c r="I125" s="16" t="s">
        <v>595</v>
      </c>
    </row>
    <row r="126" spans="1:9" x14ac:dyDescent="0.35">
      <c r="A126" s="33">
        <v>45850</v>
      </c>
      <c r="B126" s="16" t="s">
        <v>289</v>
      </c>
      <c r="C126" s="16" t="s">
        <v>238</v>
      </c>
      <c r="D126" s="16">
        <v>1</v>
      </c>
      <c r="E126" s="16" t="s">
        <v>274</v>
      </c>
      <c r="F126" s="28">
        <v>20</v>
      </c>
      <c r="G126" s="16" t="s">
        <v>608</v>
      </c>
      <c r="I126" s="16" t="s">
        <v>674</v>
      </c>
    </row>
    <row r="127" spans="1:9" x14ac:dyDescent="0.35">
      <c r="A127" s="33">
        <v>45850</v>
      </c>
      <c r="B127" s="16" t="s">
        <v>289</v>
      </c>
      <c r="C127" s="16" t="s">
        <v>238</v>
      </c>
      <c r="D127" s="16">
        <v>1</v>
      </c>
      <c r="E127" s="16" t="s">
        <v>274</v>
      </c>
      <c r="F127" s="28">
        <v>20</v>
      </c>
      <c r="G127" s="16" t="s">
        <v>608</v>
      </c>
      <c r="H127" s="16" t="s">
        <v>276</v>
      </c>
      <c r="I127" s="16" t="s">
        <v>674</v>
      </c>
    </row>
    <row r="128" spans="1:9" x14ac:dyDescent="0.35">
      <c r="A128" s="33">
        <v>45850</v>
      </c>
      <c r="B128" s="16" t="s">
        <v>301</v>
      </c>
      <c r="C128" s="16" t="s">
        <v>238</v>
      </c>
      <c r="D128" s="16">
        <v>1</v>
      </c>
      <c r="E128" s="16" t="s">
        <v>274</v>
      </c>
      <c r="F128" s="28">
        <v>20</v>
      </c>
      <c r="G128" s="16" t="s">
        <v>595</v>
      </c>
      <c r="I128" s="16" t="s">
        <v>595</v>
      </c>
    </row>
    <row r="129" spans="1:9" x14ac:dyDescent="0.35">
      <c r="A129" s="33">
        <v>45850</v>
      </c>
      <c r="B129" s="16" t="s">
        <v>312</v>
      </c>
      <c r="C129" s="16" t="s">
        <v>238</v>
      </c>
      <c r="D129" s="16">
        <v>1</v>
      </c>
      <c r="E129" s="16" t="s">
        <v>274</v>
      </c>
      <c r="F129" s="28">
        <v>20</v>
      </c>
      <c r="G129" s="16" t="s">
        <v>609</v>
      </c>
      <c r="I129" s="16" t="s">
        <v>674</v>
      </c>
    </row>
    <row r="130" spans="1:9" x14ac:dyDescent="0.35">
      <c r="A130" s="33">
        <v>45850</v>
      </c>
      <c r="B130" s="16" t="s">
        <v>312</v>
      </c>
      <c r="C130" s="16" t="s">
        <v>238</v>
      </c>
      <c r="D130" s="16">
        <v>1</v>
      </c>
      <c r="E130" s="16" t="s">
        <v>274</v>
      </c>
      <c r="F130" s="28">
        <v>20</v>
      </c>
      <c r="G130" s="16" t="s">
        <v>609</v>
      </c>
      <c r="H130" s="16" t="s">
        <v>279</v>
      </c>
      <c r="I130" s="16" t="s">
        <v>674</v>
      </c>
    </row>
    <row r="131" spans="1:9" x14ac:dyDescent="0.35">
      <c r="A131" s="33">
        <v>45849</v>
      </c>
      <c r="B131" s="16" t="s">
        <v>272</v>
      </c>
      <c r="C131" s="16" t="s">
        <v>238</v>
      </c>
      <c r="D131" s="16">
        <v>1</v>
      </c>
      <c r="E131" s="16" t="s">
        <v>274</v>
      </c>
      <c r="F131" s="28">
        <v>20</v>
      </c>
      <c r="G131" s="16" t="s">
        <v>581</v>
      </c>
      <c r="H131" s="16" t="s">
        <v>279</v>
      </c>
      <c r="I131" s="16" t="s">
        <v>674</v>
      </c>
    </row>
    <row r="132" spans="1:9" x14ac:dyDescent="0.35">
      <c r="A132" s="33">
        <v>45849</v>
      </c>
      <c r="B132" s="16" t="s">
        <v>260</v>
      </c>
      <c r="C132" s="16" t="s">
        <v>238</v>
      </c>
      <c r="D132" s="16">
        <v>1</v>
      </c>
      <c r="E132" s="16" t="s">
        <v>274</v>
      </c>
      <c r="F132" s="28">
        <v>20</v>
      </c>
      <c r="G132" s="16" t="s">
        <v>614</v>
      </c>
      <c r="I132" s="16" t="s">
        <v>674</v>
      </c>
    </row>
    <row r="133" spans="1:9" x14ac:dyDescent="0.35">
      <c r="A133" s="33">
        <v>45849</v>
      </c>
      <c r="B133" s="16" t="s">
        <v>340</v>
      </c>
      <c r="C133" s="16" t="s">
        <v>238</v>
      </c>
      <c r="D133" s="16">
        <v>1</v>
      </c>
      <c r="E133" s="16" t="s">
        <v>274</v>
      </c>
      <c r="F133" s="28">
        <v>20</v>
      </c>
      <c r="G133" s="16" t="s">
        <v>576</v>
      </c>
      <c r="H133" s="16" t="s">
        <v>279</v>
      </c>
      <c r="I133" s="16" t="s">
        <v>674</v>
      </c>
    </row>
    <row r="134" spans="1:9" x14ac:dyDescent="0.35">
      <c r="A134" s="33">
        <v>45849</v>
      </c>
      <c r="B134" s="16" t="s">
        <v>340</v>
      </c>
      <c r="C134" s="16" t="s">
        <v>238</v>
      </c>
      <c r="D134" s="16">
        <v>1</v>
      </c>
      <c r="E134" s="16" t="s">
        <v>274</v>
      </c>
      <c r="F134" s="28">
        <v>20</v>
      </c>
      <c r="G134" s="16" t="s">
        <v>612</v>
      </c>
      <c r="I134" s="16" t="s">
        <v>674</v>
      </c>
    </row>
    <row r="135" spans="1:9" x14ac:dyDescent="0.35">
      <c r="A135" s="33">
        <v>45849</v>
      </c>
      <c r="B135" s="16" t="s">
        <v>340</v>
      </c>
      <c r="C135" s="16" t="s">
        <v>238</v>
      </c>
      <c r="D135" s="16">
        <v>1</v>
      </c>
      <c r="E135" s="16" t="s">
        <v>274</v>
      </c>
      <c r="F135" s="28">
        <v>20</v>
      </c>
      <c r="G135" s="16" t="s">
        <v>610</v>
      </c>
      <c r="I135" s="16" t="s">
        <v>674</v>
      </c>
    </row>
    <row r="136" spans="1:9" x14ac:dyDescent="0.35">
      <c r="A136" s="33">
        <v>45849</v>
      </c>
      <c r="B136" s="16" t="s">
        <v>340</v>
      </c>
      <c r="C136" s="16" t="s">
        <v>238</v>
      </c>
      <c r="D136" s="16">
        <v>1</v>
      </c>
      <c r="E136" s="16" t="s">
        <v>274</v>
      </c>
      <c r="F136" s="28">
        <v>20</v>
      </c>
      <c r="G136" s="16" t="s">
        <v>580</v>
      </c>
      <c r="H136" s="16" t="s">
        <v>279</v>
      </c>
      <c r="I136" s="16" t="s">
        <v>674</v>
      </c>
    </row>
    <row r="137" spans="1:9" x14ac:dyDescent="0.35">
      <c r="A137" s="33">
        <v>45849</v>
      </c>
      <c r="B137" s="16" t="s">
        <v>340</v>
      </c>
      <c r="C137" s="16" t="s">
        <v>238</v>
      </c>
      <c r="D137" s="16">
        <v>1</v>
      </c>
      <c r="E137" s="16" t="s">
        <v>274</v>
      </c>
      <c r="F137" s="28">
        <v>20</v>
      </c>
      <c r="G137" s="16" t="s">
        <v>582</v>
      </c>
      <c r="H137" s="16" t="s">
        <v>279</v>
      </c>
      <c r="I137" s="16" t="s">
        <v>674</v>
      </c>
    </row>
    <row r="138" spans="1:9" x14ac:dyDescent="0.35">
      <c r="A138" s="33">
        <v>45849</v>
      </c>
      <c r="B138" s="16" t="s">
        <v>283</v>
      </c>
      <c r="C138" s="16" t="s">
        <v>238</v>
      </c>
      <c r="D138" s="16">
        <v>1</v>
      </c>
      <c r="E138" s="16" t="s">
        <v>274</v>
      </c>
      <c r="F138" s="28">
        <v>20</v>
      </c>
      <c r="G138" s="16" t="s">
        <v>578</v>
      </c>
      <c r="H138" s="16" t="s">
        <v>276</v>
      </c>
      <c r="I138" s="16" t="s">
        <v>674</v>
      </c>
    </row>
    <row r="139" spans="1:9" x14ac:dyDescent="0.35">
      <c r="A139" s="33">
        <v>45849</v>
      </c>
      <c r="B139" s="16" t="s">
        <v>283</v>
      </c>
      <c r="C139" s="16" t="s">
        <v>238</v>
      </c>
      <c r="D139" s="16">
        <v>1</v>
      </c>
      <c r="E139" s="16" t="s">
        <v>274</v>
      </c>
      <c r="F139" s="28">
        <v>20</v>
      </c>
      <c r="G139" s="16" t="s">
        <v>577</v>
      </c>
      <c r="H139" s="16" t="s">
        <v>276</v>
      </c>
      <c r="I139" s="16" t="s">
        <v>674</v>
      </c>
    </row>
    <row r="140" spans="1:9" x14ac:dyDescent="0.35">
      <c r="A140" s="33">
        <v>45849</v>
      </c>
      <c r="B140" s="16" t="s">
        <v>424</v>
      </c>
      <c r="C140" s="16" t="s">
        <v>238</v>
      </c>
      <c r="D140" s="16">
        <v>1</v>
      </c>
      <c r="E140" s="16" t="s">
        <v>274</v>
      </c>
      <c r="F140" s="28">
        <v>20</v>
      </c>
      <c r="G140" s="16" t="s">
        <v>613</v>
      </c>
      <c r="I140" s="16" t="s">
        <v>674</v>
      </c>
    </row>
    <row r="141" spans="1:9" x14ac:dyDescent="0.35">
      <c r="A141" s="33">
        <v>45849</v>
      </c>
      <c r="B141" s="16" t="s">
        <v>539</v>
      </c>
      <c r="C141" s="16" t="s">
        <v>238</v>
      </c>
      <c r="D141" s="16">
        <v>1</v>
      </c>
      <c r="E141" s="16" t="s">
        <v>274</v>
      </c>
      <c r="F141" s="28">
        <v>20</v>
      </c>
      <c r="G141" s="16" t="s">
        <v>583</v>
      </c>
      <c r="H141" s="16" t="s">
        <v>279</v>
      </c>
      <c r="I141" s="16" t="s">
        <v>674</v>
      </c>
    </row>
    <row r="142" spans="1:9" x14ac:dyDescent="0.35">
      <c r="A142" s="33">
        <v>45849</v>
      </c>
      <c r="B142" s="16" t="s">
        <v>277</v>
      </c>
      <c r="C142" s="16" t="s">
        <v>238</v>
      </c>
      <c r="D142" s="16">
        <v>1</v>
      </c>
      <c r="E142" s="16" t="s">
        <v>274</v>
      </c>
      <c r="F142" s="28">
        <v>20</v>
      </c>
      <c r="G142" s="16" t="s">
        <v>579</v>
      </c>
      <c r="H142" s="16" t="s">
        <v>279</v>
      </c>
      <c r="I142" s="16" t="s">
        <v>674</v>
      </c>
    </row>
    <row r="143" spans="1:9" x14ac:dyDescent="0.35">
      <c r="A143" s="33">
        <v>45849</v>
      </c>
      <c r="B143" s="16" t="s">
        <v>257</v>
      </c>
      <c r="C143" s="16" t="s">
        <v>238</v>
      </c>
      <c r="D143" s="16">
        <v>1</v>
      </c>
      <c r="E143" s="16" t="s">
        <v>274</v>
      </c>
      <c r="F143" s="28">
        <v>20</v>
      </c>
      <c r="G143" s="16" t="s">
        <v>611</v>
      </c>
      <c r="I143" s="16" t="s">
        <v>674</v>
      </c>
    </row>
    <row r="144" spans="1:9" x14ac:dyDescent="0.35">
      <c r="A144" s="33">
        <v>45849</v>
      </c>
      <c r="B144" s="16" t="s">
        <v>273</v>
      </c>
      <c r="C144" s="16" t="s">
        <v>238</v>
      </c>
      <c r="D144" s="16">
        <v>1</v>
      </c>
      <c r="E144" s="16" t="s">
        <v>274</v>
      </c>
      <c r="F144" s="28">
        <v>20</v>
      </c>
      <c r="G144" s="16" t="s">
        <v>581</v>
      </c>
      <c r="H144" s="16" t="s">
        <v>279</v>
      </c>
      <c r="I144" s="16" t="s">
        <v>674</v>
      </c>
    </row>
    <row r="145" spans="1:9" x14ac:dyDescent="0.35">
      <c r="A145" s="33">
        <v>45848</v>
      </c>
      <c r="B145" s="16" t="s">
        <v>353</v>
      </c>
      <c r="C145" s="16" t="s">
        <v>238</v>
      </c>
      <c r="D145" s="16">
        <v>1</v>
      </c>
      <c r="E145" s="16" t="s">
        <v>274</v>
      </c>
      <c r="F145" s="28">
        <v>20</v>
      </c>
      <c r="G145" s="16" t="s">
        <v>354</v>
      </c>
      <c r="H145" s="16" t="s">
        <v>279</v>
      </c>
      <c r="I145" s="16" t="s">
        <v>674</v>
      </c>
    </row>
    <row r="146" spans="1:9" x14ac:dyDescent="0.35">
      <c r="A146" s="33">
        <v>45848</v>
      </c>
      <c r="B146" s="16" t="s">
        <v>263</v>
      </c>
      <c r="C146" s="16" t="s">
        <v>238</v>
      </c>
      <c r="D146" s="16">
        <v>7</v>
      </c>
      <c r="E146" s="16" t="s">
        <v>226</v>
      </c>
      <c r="F146" s="28">
        <f>D146*20</f>
        <v>140</v>
      </c>
      <c r="G146" s="16" t="s">
        <v>617</v>
      </c>
      <c r="I146" s="16" t="s">
        <v>674</v>
      </c>
    </row>
    <row r="147" spans="1:9" x14ac:dyDescent="0.35">
      <c r="A147" s="33">
        <v>45848</v>
      </c>
      <c r="B147" s="16" t="s">
        <v>246</v>
      </c>
      <c r="C147" s="16" t="s">
        <v>238</v>
      </c>
      <c r="D147" s="16">
        <v>18</v>
      </c>
      <c r="E147" s="16" t="s">
        <v>226</v>
      </c>
      <c r="F147" s="34">
        <f>D147*20</f>
        <v>360</v>
      </c>
      <c r="G147" s="16" t="s">
        <v>617</v>
      </c>
      <c r="I147" s="16" t="s">
        <v>674</v>
      </c>
    </row>
    <row r="148" spans="1:9" x14ac:dyDescent="0.35">
      <c r="A148" s="33">
        <v>45848</v>
      </c>
      <c r="B148" s="16" t="s">
        <v>246</v>
      </c>
      <c r="C148" s="16" t="s">
        <v>238</v>
      </c>
      <c r="D148" s="16">
        <v>1</v>
      </c>
      <c r="E148" s="16" t="s">
        <v>274</v>
      </c>
      <c r="F148" s="28">
        <v>20</v>
      </c>
      <c r="G148" s="16" t="s">
        <v>294</v>
      </c>
      <c r="H148" s="16" t="s">
        <v>276</v>
      </c>
      <c r="I148" s="16" t="s">
        <v>674</v>
      </c>
    </row>
    <row r="149" spans="1:9" x14ac:dyDescent="0.35">
      <c r="A149" s="33">
        <v>45848</v>
      </c>
      <c r="B149" s="16" t="s">
        <v>246</v>
      </c>
      <c r="C149" s="16" t="s">
        <v>238</v>
      </c>
      <c r="D149" s="16">
        <v>1</v>
      </c>
      <c r="E149" s="16" t="s">
        <v>274</v>
      </c>
      <c r="F149" s="28">
        <v>20</v>
      </c>
      <c r="G149" s="16" t="s">
        <v>303</v>
      </c>
      <c r="H149" s="16" t="s">
        <v>276</v>
      </c>
      <c r="I149" s="16" t="s">
        <v>674</v>
      </c>
    </row>
    <row r="150" spans="1:9" x14ac:dyDescent="0.35">
      <c r="A150" s="33">
        <v>45848</v>
      </c>
      <c r="B150" s="16" t="s">
        <v>246</v>
      </c>
      <c r="C150" s="16" t="s">
        <v>238</v>
      </c>
      <c r="D150" s="16">
        <v>3</v>
      </c>
      <c r="E150" s="16" t="s">
        <v>274</v>
      </c>
      <c r="F150" s="28">
        <v>60</v>
      </c>
      <c r="G150" s="16" t="s">
        <v>286</v>
      </c>
      <c r="H150" s="16" t="s">
        <v>276</v>
      </c>
      <c r="I150" s="16" t="s">
        <v>674</v>
      </c>
    </row>
    <row r="151" spans="1:9" x14ac:dyDescent="0.35">
      <c r="A151" s="33">
        <v>45848</v>
      </c>
      <c r="B151" s="16" t="s">
        <v>246</v>
      </c>
      <c r="C151" s="16" t="s">
        <v>238</v>
      </c>
      <c r="D151" s="16">
        <v>1</v>
      </c>
      <c r="E151" s="16" t="s">
        <v>274</v>
      </c>
      <c r="F151" s="28">
        <v>20</v>
      </c>
      <c r="G151" s="16" t="s">
        <v>319</v>
      </c>
      <c r="H151" s="16" t="s">
        <v>276</v>
      </c>
      <c r="I151" s="16" t="s">
        <v>674</v>
      </c>
    </row>
    <row r="152" spans="1:9" x14ac:dyDescent="0.35">
      <c r="A152" s="33">
        <v>45848</v>
      </c>
      <c r="B152" s="16" t="s">
        <v>270</v>
      </c>
      <c r="C152" s="16" t="s">
        <v>238</v>
      </c>
      <c r="D152" s="16">
        <v>14</v>
      </c>
      <c r="E152" s="16" t="s">
        <v>226</v>
      </c>
      <c r="F152" s="28">
        <f>D152*20</f>
        <v>280</v>
      </c>
      <c r="G152" s="16" t="s">
        <v>617</v>
      </c>
      <c r="I152" s="16" t="s">
        <v>674</v>
      </c>
    </row>
    <row r="153" spans="1:9" x14ac:dyDescent="0.35">
      <c r="A153" s="33">
        <v>45848</v>
      </c>
      <c r="B153" s="16" t="s">
        <v>270</v>
      </c>
      <c r="C153" s="16" t="s">
        <v>227</v>
      </c>
      <c r="D153" s="16">
        <v>1</v>
      </c>
      <c r="E153" s="16" t="s">
        <v>226</v>
      </c>
      <c r="F153" s="28">
        <v>10</v>
      </c>
      <c r="G153" s="16" t="s">
        <v>617</v>
      </c>
      <c r="I153" s="16" t="s">
        <v>674</v>
      </c>
    </row>
    <row r="154" spans="1:9" x14ac:dyDescent="0.35">
      <c r="A154" s="33">
        <v>45848</v>
      </c>
      <c r="B154" s="16" t="s">
        <v>272</v>
      </c>
      <c r="C154" s="16" t="s">
        <v>238</v>
      </c>
      <c r="D154" s="16">
        <v>5</v>
      </c>
      <c r="E154" s="16" t="s">
        <v>226</v>
      </c>
      <c r="F154" s="28">
        <f>D154*20</f>
        <v>100</v>
      </c>
      <c r="G154" s="16" t="s">
        <v>617</v>
      </c>
      <c r="I154" s="16" t="s">
        <v>674</v>
      </c>
    </row>
    <row r="155" spans="1:9" x14ac:dyDescent="0.35">
      <c r="A155" s="33">
        <v>45848</v>
      </c>
      <c r="B155" s="16" t="s">
        <v>272</v>
      </c>
      <c r="C155" s="16" t="s">
        <v>238</v>
      </c>
      <c r="D155" s="16">
        <v>1</v>
      </c>
      <c r="E155" s="16" t="s">
        <v>274</v>
      </c>
      <c r="F155" s="28">
        <v>20</v>
      </c>
      <c r="G155" s="16" t="s">
        <v>584</v>
      </c>
      <c r="H155" s="16" t="s">
        <v>279</v>
      </c>
      <c r="I155" s="16" t="s">
        <v>674</v>
      </c>
    </row>
    <row r="156" spans="1:9" x14ac:dyDescent="0.35">
      <c r="A156" s="33">
        <v>45848</v>
      </c>
      <c r="B156" s="16" t="s">
        <v>272</v>
      </c>
      <c r="C156" s="16" t="s">
        <v>238</v>
      </c>
      <c r="D156" s="16">
        <v>2</v>
      </c>
      <c r="E156" s="16" t="s">
        <v>274</v>
      </c>
      <c r="F156" s="28">
        <v>40</v>
      </c>
      <c r="G156" s="16" t="s">
        <v>275</v>
      </c>
      <c r="H156" s="16" t="s">
        <v>276</v>
      </c>
      <c r="I156" s="16" t="s">
        <v>674</v>
      </c>
    </row>
    <row r="157" spans="1:9" x14ac:dyDescent="0.35">
      <c r="A157" s="33">
        <v>45848</v>
      </c>
      <c r="B157" s="16" t="s">
        <v>267</v>
      </c>
      <c r="C157" s="16" t="s">
        <v>238</v>
      </c>
      <c r="D157" s="16">
        <v>1</v>
      </c>
      <c r="E157" s="16" t="s">
        <v>274</v>
      </c>
      <c r="F157" s="28">
        <v>20</v>
      </c>
      <c r="G157" s="16" t="s">
        <v>350</v>
      </c>
      <c r="H157" s="16" t="s">
        <v>276</v>
      </c>
      <c r="I157" s="16" t="s">
        <v>674</v>
      </c>
    </row>
    <row r="158" spans="1:9" x14ac:dyDescent="0.35">
      <c r="A158" s="33">
        <v>45848</v>
      </c>
      <c r="B158" s="16" t="s">
        <v>267</v>
      </c>
      <c r="C158" s="16" t="s">
        <v>238</v>
      </c>
      <c r="D158" s="16">
        <v>10</v>
      </c>
      <c r="E158" s="16" t="s">
        <v>226</v>
      </c>
      <c r="F158" s="28">
        <f>D158*20</f>
        <v>200</v>
      </c>
      <c r="G158" s="16" t="s">
        <v>617</v>
      </c>
      <c r="I158" s="16" t="s">
        <v>674</v>
      </c>
    </row>
    <row r="159" spans="1:9" x14ac:dyDescent="0.35">
      <c r="A159" s="33">
        <v>45848</v>
      </c>
      <c r="B159" s="16" t="s">
        <v>267</v>
      </c>
      <c r="C159" s="16" t="s">
        <v>227</v>
      </c>
      <c r="D159" s="16">
        <v>1</v>
      </c>
      <c r="E159" s="16" t="s">
        <v>226</v>
      </c>
      <c r="F159" s="28">
        <v>10</v>
      </c>
      <c r="G159" s="16" t="s">
        <v>617</v>
      </c>
      <c r="I159" s="16" t="s">
        <v>674</v>
      </c>
    </row>
    <row r="160" spans="1:9" x14ac:dyDescent="0.35">
      <c r="A160" s="33">
        <v>45848</v>
      </c>
      <c r="B160" s="16" t="s">
        <v>267</v>
      </c>
      <c r="C160" s="16" t="s">
        <v>238</v>
      </c>
      <c r="D160" s="16">
        <v>1</v>
      </c>
      <c r="E160" s="16" t="s">
        <v>274</v>
      </c>
      <c r="F160" s="28">
        <v>20</v>
      </c>
      <c r="G160" s="16" t="s">
        <v>314</v>
      </c>
      <c r="H160" s="16" t="s">
        <v>276</v>
      </c>
      <c r="I160" s="16" t="s">
        <v>674</v>
      </c>
    </row>
    <row r="161" spans="1:9" x14ac:dyDescent="0.35">
      <c r="A161" s="33">
        <v>45848</v>
      </c>
      <c r="B161" s="16" t="s">
        <v>267</v>
      </c>
      <c r="C161" s="16" t="s">
        <v>238</v>
      </c>
      <c r="D161" s="16">
        <v>1</v>
      </c>
      <c r="E161" s="16" t="s">
        <v>274</v>
      </c>
      <c r="F161" s="28">
        <v>20</v>
      </c>
      <c r="G161" s="16" t="s">
        <v>280</v>
      </c>
      <c r="H161" s="16" t="s">
        <v>276</v>
      </c>
      <c r="I161" s="16" t="s">
        <v>674</v>
      </c>
    </row>
    <row r="162" spans="1:9" x14ac:dyDescent="0.35">
      <c r="A162" s="33">
        <v>45848</v>
      </c>
      <c r="B162" s="16" t="s">
        <v>267</v>
      </c>
      <c r="C162" s="16" t="s">
        <v>238</v>
      </c>
      <c r="D162" s="16">
        <v>1</v>
      </c>
      <c r="E162" s="16" t="s">
        <v>274</v>
      </c>
      <c r="F162" s="28">
        <v>20</v>
      </c>
      <c r="G162" s="16" t="s">
        <v>304</v>
      </c>
      <c r="H162" s="16" t="s">
        <v>276</v>
      </c>
      <c r="I162" s="16" t="s">
        <v>674</v>
      </c>
    </row>
    <row r="163" spans="1:9" x14ac:dyDescent="0.35">
      <c r="A163" s="33">
        <v>45848</v>
      </c>
      <c r="B163" s="16" t="s">
        <v>260</v>
      </c>
      <c r="C163" s="16" t="s">
        <v>238</v>
      </c>
      <c r="D163" s="16">
        <v>16</v>
      </c>
      <c r="E163" s="16" t="s">
        <v>226</v>
      </c>
      <c r="F163" s="28">
        <f>D163*20</f>
        <v>320</v>
      </c>
      <c r="G163" s="16" t="s">
        <v>617</v>
      </c>
      <c r="I163" s="16" t="s">
        <v>674</v>
      </c>
    </row>
    <row r="164" spans="1:9" x14ac:dyDescent="0.35">
      <c r="A164" s="33">
        <v>45848</v>
      </c>
      <c r="B164" s="16" t="s">
        <v>260</v>
      </c>
      <c r="C164" s="16" t="s">
        <v>238</v>
      </c>
      <c r="D164" s="16">
        <v>1</v>
      </c>
      <c r="E164" s="16" t="s">
        <v>274</v>
      </c>
      <c r="F164" s="28">
        <v>20</v>
      </c>
      <c r="G164" s="16" t="s">
        <v>292</v>
      </c>
      <c r="H164" s="16" t="s">
        <v>276</v>
      </c>
      <c r="I164" s="16" t="s">
        <v>674</v>
      </c>
    </row>
    <row r="165" spans="1:9" x14ac:dyDescent="0.35">
      <c r="A165" s="33">
        <v>45848</v>
      </c>
      <c r="B165" s="16" t="s">
        <v>244</v>
      </c>
      <c r="C165" s="16" t="s">
        <v>238</v>
      </c>
      <c r="D165" s="16">
        <v>3</v>
      </c>
      <c r="E165" s="16" t="s">
        <v>226</v>
      </c>
      <c r="F165" s="34">
        <f>D165*20</f>
        <v>60</v>
      </c>
      <c r="G165" s="16" t="s">
        <v>617</v>
      </c>
      <c r="I165" s="16" t="s">
        <v>674</v>
      </c>
    </row>
    <row r="166" spans="1:9" x14ac:dyDescent="0.35">
      <c r="A166" s="33">
        <v>45848</v>
      </c>
      <c r="B166" s="16" t="s">
        <v>262</v>
      </c>
      <c r="C166" s="16" t="s">
        <v>238</v>
      </c>
      <c r="D166" s="16">
        <v>9</v>
      </c>
      <c r="E166" s="16" t="s">
        <v>226</v>
      </c>
      <c r="F166" s="28">
        <f>D166*20</f>
        <v>180</v>
      </c>
      <c r="G166" s="16" t="s">
        <v>617</v>
      </c>
      <c r="I166" s="16" t="s">
        <v>674</v>
      </c>
    </row>
    <row r="167" spans="1:9" x14ac:dyDescent="0.35">
      <c r="A167" s="33">
        <v>45848</v>
      </c>
      <c r="B167" s="16" t="s">
        <v>239</v>
      </c>
      <c r="C167" s="16" t="s">
        <v>238</v>
      </c>
      <c r="D167" s="16">
        <v>15</v>
      </c>
      <c r="E167" s="16" t="s">
        <v>226</v>
      </c>
      <c r="F167" s="34">
        <f>D167*20</f>
        <v>300</v>
      </c>
      <c r="G167" s="16" t="s">
        <v>617</v>
      </c>
      <c r="I167" s="16" t="s">
        <v>674</v>
      </c>
    </row>
    <row r="168" spans="1:9" x14ac:dyDescent="0.35">
      <c r="A168" s="33">
        <v>45848</v>
      </c>
      <c r="B168" s="16" t="s">
        <v>239</v>
      </c>
      <c r="C168" s="16" t="s">
        <v>227</v>
      </c>
      <c r="D168" s="16">
        <v>1</v>
      </c>
      <c r="E168" s="16" t="s">
        <v>226</v>
      </c>
      <c r="F168" s="34">
        <v>10</v>
      </c>
      <c r="G168" s="16" t="s">
        <v>617</v>
      </c>
      <c r="I168" s="16" t="s">
        <v>674</v>
      </c>
    </row>
    <row r="169" spans="1:9" x14ac:dyDescent="0.35">
      <c r="A169" s="33">
        <v>45848</v>
      </c>
      <c r="B169" s="16" t="s">
        <v>249</v>
      </c>
      <c r="C169" s="16" t="s">
        <v>238</v>
      </c>
      <c r="D169" s="16">
        <v>5</v>
      </c>
      <c r="E169" s="16" t="s">
        <v>226</v>
      </c>
      <c r="F169" s="34">
        <f>D169*20</f>
        <v>100</v>
      </c>
      <c r="G169" s="16" t="s">
        <v>617</v>
      </c>
      <c r="I169" s="16" t="s">
        <v>674</v>
      </c>
    </row>
    <row r="170" spans="1:9" x14ac:dyDescent="0.35">
      <c r="A170" s="33">
        <v>45848</v>
      </c>
      <c r="B170" s="16" t="s">
        <v>249</v>
      </c>
      <c r="C170" s="16" t="s">
        <v>227</v>
      </c>
      <c r="D170" s="16">
        <v>1</v>
      </c>
      <c r="E170" s="16" t="s">
        <v>226</v>
      </c>
      <c r="F170" s="34">
        <v>17</v>
      </c>
      <c r="G170" s="16" t="s">
        <v>617</v>
      </c>
      <c r="I170" s="16" t="s">
        <v>674</v>
      </c>
    </row>
    <row r="171" spans="1:9" x14ac:dyDescent="0.35">
      <c r="A171" s="33">
        <v>45848</v>
      </c>
      <c r="B171" s="16" t="s">
        <v>271</v>
      </c>
      <c r="C171" s="16" t="s">
        <v>238</v>
      </c>
      <c r="D171" s="16">
        <v>7</v>
      </c>
      <c r="E171" s="16" t="s">
        <v>226</v>
      </c>
      <c r="F171" s="28">
        <f>D171*20</f>
        <v>140</v>
      </c>
      <c r="G171" s="16" t="s">
        <v>617</v>
      </c>
      <c r="I171" s="16" t="s">
        <v>674</v>
      </c>
    </row>
    <row r="172" spans="1:9" x14ac:dyDescent="0.35">
      <c r="A172" s="33">
        <v>45848</v>
      </c>
      <c r="B172" s="16" t="s">
        <v>271</v>
      </c>
      <c r="C172" s="16" t="s">
        <v>227</v>
      </c>
      <c r="D172" s="16">
        <v>1</v>
      </c>
      <c r="E172" s="16" t="s">
        <v>226</v>
      </c>
      <c r="F172" s="28">
        <v>10</v>
      </c>
      <c r="G172" s="16" t="s">
        <v>617</v>
      </c>
      <c r="I172" s="16" t="s">
        <v>674</v>
      </c>
    </row>
    <row r="173" spans="1:9" x14ac:dyDescent="0.35">
      <c r="A173" s="33">
        <v>45848</v>
      </c>
      <c r="B173" s="16" t="s">
        <v>271</v>
      </c>
      <c r="C173" s="16" t="s">
        <v>238</v>
      </c>
      <c r="D173" s="16">
        <v>1</v>
      </c>
      <c r="E173" s="16" t="s">
        <v>274</v>
      </c>
      <c r="F173" s="28">
        <v>20</v>
      </c>
      <c r="G173" s="16" t="s">
        <v>335</v>
      </c>
      <c r="H173" s="16" t="s">
        <v>276</v>
      </c>
      <c r="I173" s="16" t="s">
        <v>674</v>
      </c>
    </row>
    <row r="174" spans="1:9" x14ac:dyDescent="0.35">
      <c r="A174" s="33">
        <v>45848</v>
      </c>
      <c r="B174" s="16" t="s">
        <v>241</v>
      </c>
      <c r="C174" s="16" t="s">
        <v>238</v>
      </c>
      <c r="D174" s="16">
        <v>10</v>
      </c>
      <c r="E174" s="16" t="s">
        <v>226</v>
      </c>
      <c r="F174" s="34">
        <f>D174*20</f>
        <v>200</v>
      </c>
      <c r="G174" s="16" t="s">
        <v>617</v>
      </c>
      <c r="I174" s="16" t="s">
        <v>674</v>
      </c>
    </row>
    <row r="175" spans="1:9" x14ac:dyDescent="0.35">
      <c r="A175" s="33">
        <v>45848</v>
      </c>
      <c r="B175" s="16" t="s">
        <v>241</v>
      </c>
      <c r="C175" s="16" t="s">
        <v>227</v>
      </c>
      <c r="D175" s="16">
        <v>1</v>
      </c>
      <c r="E175" s="16" t="s">
        <v>227</v>
      </c>
      <c r="F175" s="34">
        <v>25</v>
      </c>
      <c r="G175" s="16" t="s">
        <v>617</v>
      </c>
      <c r="I175" s="16" t="s">
        <v>674</v>
      </c>
    </row>
    <row r="176" spans="1:9" x14ac:dyDescent="0.35">
      <c r="A176" s="33">
        <v>45848</v>
      </c>
      <c r="B176" s="16" t="s">
        <v>241</v>
      </c>
      <c r="C176" s="16" t="s">
        <v>238</v>
      </c>
      <c r="D176" s="16">
        <v>1</v>
      </c>
      <c r="E176" s="16" t="s">
        <v>274</v>
      </c>
      <c r="F176" s="28">
        <v>20</v>
      </c>
      <c r="G176" s="16" t="s">
        <v>305</v>
      </c>
      <c r="H176" s="16" t="s">
        <v>276</v>
      </c>
      <c r="I176" s="16" t="s">
        <v>674</v>
      </c>
    </row>
    <row r="177" spans="1:9" x14ac:dyDescent="0.35">
      <c r="A177" s="33">
        <v>45848</v>
      </c>
      <c r="B177" s="16" t="s">
        <v>269</v>
      </c>
      <c r="C177" s="16" t="s">
        <v>238</v>
      </c>
      <c r="D177" s="16">
        <v>4</v>
      </c>
      <c r="E177" s="16" t="s">
        <v>226</v>
      </c>
      <c r="F177" s="28">
        <f>D177*20</f>
        <v>80</v>
      </c>
      <c r="G177" s="16" t="s">
        <v>617</v>
      </c>
      <c r="I177" s="16" t="s">
        <v>674</v>
      </c>
    </row>
    <row r="178" spans="1:9" x14ac:dyDescent="0.35">
      <c r="A178" s="33">
        <v>45848</v>
      </c>
      <c r="B178" s="16" t="s">
        <v>269</v>
      </c>
      <c r="C178" s="16" t="s">
        <v>227</v>
      </c>
      <c r="D178" s="16">
        <v>1</v>
      </c>
      <c r="E178" s="16" t="s">
        <v>226</v>
      </c>
      <c r="F178" s="28">
        <v>5</v>
      </c>
      <c r="G178" s="16" t="s">
        <v>617</v>
      </c>
      <c r="I178" s="16" t="s">
        <v>674</v>
      </c>
    </row>
    <row r="179" spans="1:9" x14ac:dyDescent="0.35">
      <c r="A179" s="33">
        <v>45848</v>
      </c>
      <c r="B179" s="16" t="s">
        <v>269</v>
      </c>
      <c r="C179" s="16" t="s">
        <v>238</v>
      </c>
      <c r="D179" s="16">
        <v>1</v>
      </c>
      <c r="E179" s="16" t="s">
        <v>274</v>
      </c>
      <c r="F179" s="28">
        <v>20</v>
      </c>
      <c r="G179" s="16" t="s">
        <v>324</v>
      </c>
      <c r="H179" s="16" t="s">
        <v>276</v>
      </c>
      <c r="I179" s="16" t="s">
        <v>674</v>
      </c>
    </row>
    <row r="180" spans="1:9" x14ac:dyDescent="0.35">
      <c r="A180" s="33">
        <v>45848</v>
      </c>
      <c r="B180" s="16" t="s">
        <v>269</v>
      </c>
      <c r="C180" s="16" t="s">
        <v>238</v>
      </c>
      <c r="D180" s="16">
        <v>1</v>
      </c>
      <c r="E180" s="16" t="s">
        <v>274</v>
      </c>
      <c r="F180" s="28">
        <v>20</v>
      </c>
      <c r="G180" s="16" t="s">
        <v>323</v>
      </c>
      <c r="H180" s="16" t="s">
        <v>276</v>
      </c>
      <c r="I180" s="16" t="s">
        <v>674</v>
      </c>
    </row>
    <row r="181" spans="1:9" x14ac:dyDescent="0.35">
      <c r="A181" s="33">
        <v>45848</v>
      </c>
      <c r="B181" s="16" t="s">
        <v>252</v>
      </c>
      <c r="C181" s="16" t="s">
        <v>238</v>
      </c>
      <c r="D181" s="16">
        <v>9</v>
      </c>
      <c r="E181" s="16" t="s">
        <v>226</v>
      </c>
      <c r="F181" s="34">
        <f>D181*20</f>
        <v>180</v>
      </c>
      <c r="G181" s="16" t="s">
        <v>617</v>
      </c>
      <c r="I181" s="16" t="s">
        <v>674</v>
      </c>
    </row>
    <row r="182" spans="1:9" x14ac:dyDescent="0.35">
      <c r="A182" s="33">
        <v>45848</v>
      </c>
      <c r="B182" s="16" t="s">
        <v>243</v>
      </c>
      <c r="C182" s="16" t="s">
        <v>238</v>
      </c>
      <c r="D182" s="16">
        <v>3</v>
      </c>
      <c r="E182" s="16" t="s">
        <v>226</v>
      </c>
      <c r="F182" s="34">
        <f>D182*20</f>
        <v>60</v>
      </c>
      <c r="G182" s="16" t="s">
        <v>617</v>
      </c>
      <c r="I182" s="16" t="s">
        <v>674</v>
      </c>
    </row>
    <row r="183" spans="1:9" x14ac:dyDescent="0.35">
      <c r="A183" s="33">
        <v>45848</v>
      </c>
      <c r="B183" s="16" t="s">
        <v>243</v>
      </c>
      <c r="C183" s="16" t="s">
        <v>238</v>
      </c>
      <c r="D183" s="16">
        <v>1</v>
      </c>
      <c r="E183" s="16" t="s">
        <v>274</v>
      </c>
      <c r="F183" s="28">
        <v>20</v>
      </c>
      <c r="G183" s="16" t="s">
        <v>333</v>
      </c>
      <c r="H183" s="16" t="s">
        <v>276</v>
      </c>
      <c r="I183" s="16" t="s">
        <v>674</v>
      </c>
    </row>
    <row r="184" spans="1:9" x14ac:dyDescent="0.35">
      <c r="A184" s="33">
        <v>45848</v>
      </c>
      <c r="B184" s="16" t="s">
        <v>250</v>
      </c>
      <c r="C184" s="16" t="s">
        <v>238</v>
      </c>
      <c r="D184" s="16">
        <v>9</v>
      </c>
      <c r="E184" s="16" t="s">
        <v>226</v>
      </c>
      <c r="F184" s="34">
        <f>D184*20</f>
        <v>180</v>
      </c>
      <c r="G184" s="16" t="s">
        <v>617</v>
      </c>
      <c r="I184" s="16" t="s">
        <v>674</v>
      </c>
    </row>
    <row r="185" spans="1:9" x14ac:dyDescent="0.35">
      <c r="A185" s="33">
        <v>45848</v>
      </c>
      <c r="B185" s="16" t="s">
        <v>250</v>
      </c>
      <c r="C185" s="16" t="s">
        <v>238</v>
      </c>
      <c r="D185" s="16">
        <v>1</v>
      </c>
      <c r="E185" s="16" t="s">
        <v>274</v>
      </c>
      <c r="F185" s="28">
        <v>20</v>
      </c>
      <c r="G185" s="16" t="s">
        <v>295</v>
      </c>
      <c r="H185" s="16" t="s">
        <v>276</v>
      </c>
      <c r="I185" s="16" t="s">
        <v>674</v>
      </c>
    </row>
    <row r="186" spans="1:9" x14ac:dyDescent="0.35">
      <c r="A186" s="33">
        <v>45848</v>
      </c>
      <c r="B186" s="16" t="s">
        <v>250</v>
      </c>
      <c r="C186" s="16" t="s">
        <v>238</v>
      </c>
      <c r="D186" s="16">
        <v>1</v>
      </c>
      <c r="E186" s="16" t="s">
        <v>274</v>
      </c>
      <c r="F186" s="28">
        <v>20</v>
      </c>
      <c r="G186" s="16" t="s">
        <v>300</v>
      </c>
      <c r="H186" s="16" t="s">
        <v>276</v>
      </c>
      <c r="I186" s="16" t="s">
        <v>674</v>
      </c>
    </row>
    <row r="187" spans="1:9" x14ac:dyDescent="0.35">
      <c r="A187" s="33">
        <v>45848</v>
      </c>
      <c r="B187" s="16" t="s">
        <v>308</v>
      </c>
      <c r="C187" s="16" t="s">
        <v>238</v>
      </c>
      <c r="D187" s="16">
        <v>1</v>
      </c>
      <c r="E187" s="16" t="s">
        <v>274</v>
      </c>
      <c r="F187" s="28">
        <v>20</v>
      </c>
      <c r="G187" s="16" t="s">
        <v>309</v>
      </c>
      <c r="H187" s="16" t="s">
        <v>276</v>
      </c>
      <c r="I187" s="16" t="s">
        <v>674</v>
      </c>
    </row>
    <row r="188" spans="1:9" x14ac:dyDescent="0.35">
      <c r="A188" s="33">
        <v>45848</v>
      </c>
      <c r="B188" s="16" t="s">
        <v>308</v>
      </c>
      <c r="C188" s="16" t="s">
        <v>238</v>
      </c>
      <c r="D188" s="16">
        <v>1</v>
      </c>
      <c r="E188" s="16" t="s">
        <v>274</v>
      </c>
      <c r="F188" s="28">
        <v>20</v>
      </c>
      <c r="G188" s="16" t="s">
        <v>322</v>
      </c>
      <c r="H188" s="16" t="s">
        <v>276</v>
      </c>
      <c r="I188" s="16" t="s">
        <v>674</v>
      </c>
    </row>
    <row r="189" spans="1:9" x14ac:dyDescent="0.35">
      <c r="A189" s="33">
        <v>45848</v>
      </c>
      <c r="B189" s="16" t="s">
        <v>247</v>
      </c>
      <c r="C189" s="16" t="s">
        <v>238</v>
      </c>
      <c r="D189" s="16">
        <v>8</v>
      </c>
      <c r="E189" s="16" t="s">
        <v>226</v>
      </c>
      <c r="F189" s="34">
        <f>D189*20</f>
        <v>160</v>
      </c>
      <c r="G189" s="16" t="s">
        <v>617</v>
      </c>
      <c r="I189" s="16" t="s">
        <v>674</v>
      </c>
    </row>
    <row r="190" spans="1:9" x14ac:dyDescent="0.35">
      <c r="A190" s="33">
        <v>45848</v>
      </c>
      <c r="B190" s="16" t="s">
        <v>345</v>
      </c>
      <c r="C190" s="16" t="s">
        <v>238</v>
      </c>
      <c r="D190" s="16">
        <v>2</v>
      </c>
      <c r="E190" s="16" t="s">
        <v>274</v>
      </c>
      <c r="F190" s="28">
        <v>40</v>
      </c>
      <c r="G190" s="16" t="s">
        <v>346</v>
      </c>
      <c r="H190" s="16" t="s">
        <v>279</v>
      </c>
      <c r="I190" s="16" t="s">
        <v>674</v>
      </c>
    </row>
    <row r="191" spans="1:9" x14ac:dyDescent="0.35">
      <c r="A191" s="33">
        <v>45848</v>
      </c>
      <c r="B191" s="16" t="s">
        <v>340</v>
      </c>
      <c r="C191" s="16" t="s">
        <v>238</v>
      </c>
      <c r="D191" s="16">
        <v>1</v>
      </c>
      <c r="E191" s="16" t="s">
        <v>274</v>
      </c>
      <c r="F191" s="28">
        <v>20</v>
      </c>
      <c r="G191" s="16" t="s">
        <v>341</v>
      </c>
      <c r="H191" s="16" t="s">
        <v>279</v>
      </c>
      <c r="I191" s="16" t="s">
        <v>674</v>
      </c>
    </row>
    <row r="192" spans="1:9" x14ac:dyDescent="0.35">
      <c r="A192" s="33">
        <v>45848</v>
      </c>
      <c r="B192" s="16" t="s">
        <v>340</v>
      </c>
      <c r="C192" s="16" t="s">
        <v>238</v>
      </c>
      <c r="D192" s="16">
        <v>1</v>
      </c>
      <c r="E192" s="16" t="s">
        <v>274</v>
      </c>
      <c r="F192" s="28">
        <v>20</v>
      </c>
      <c r="G192" s="16" t="s">
        <v>357</v>
      </c>
      <c r="H192" s="16" t="s">
        <v>279</v>
      </c>
      <c r="I192" s="16" t="s">
        <v>674</v>
      </c>
    </row>
    <row r="193" spans="1:9" x14ac:dyDescent="0.35">
      <c r="A193" s="33">
        <v>45848</v>
      </c>
      <c r="B193" s="16" t="s">
        <v>340</v>
      </c>
      <c r="C193" s="16" t="s">
        <v>238</v>
      </c>
      <c r="D193" s="16">
        <v>1</v>
      </c>
      <c r="E193" s="16" t="s">
        <v>274</v>
      </c>
      <c r="F193" s="28">
        <v>20</v>
      </c>
      <c r="G193" s="16" t="s">
        <v>358</v>
      </c>
      <c r="H193" s="16" t="s">
        <v>279</v>
      </c>
      <c r="I193" s="16" t="s">
        <v>674</v>
      </c>
    </row>
    <row r="194" spans="1:9" x14ac:dyDescent="0.35">
      <c r="A194" s="33">
        <v>45848</v>
      </c>
      <c r="B194" s="16" t="s">
        <v>340</v>
      </c>
      <c r="C194" s="16" t="s">
        <v>238</v>
      </c>
      <c r="D194" s="16">
        <v>1</v>
      </c>
      <c r="E194" s="16" t="s">
        <v>274</v>
      </c>
      <c r="F194" s="28">
        <v>20</v>
      </c>
      <c r="G194" s="16" t="s">
        <v>356</v>
      </c>
      <c r="H194" s="16" t="s">
        <v>279</v>
      </c>
      <c r="I194" s="16" t="s">
        <v>674</v>
      </c>
    </row>
    <row r="195" spans="1:9" x14ac:dyDescent="0.35">
      <c r="A195" s="33">
        <v>45848</v>
      </c>
      <c r="B195" s="16" t="s">
        <v>266</v>
      </c>
      <c r="C195" s="16" t="s">
        <v>238</v>
      </c>
      <c r="D195" s="16">
        <v>7</v>
      </c>
      <c r="E195" s="16" t="s">
        <v>226</v>
      </c>
      <c r="F195" s="28">
        <f>D195*20</f>
        <v>140</v>
      </c>
      <c r="G195" s="16" t="s">
        <v>617</v>
      </c>
      <c r="I195" s="16" t="s">
        <v>674</v>
      </c>
    </row>
    <row r="196" spans="1:9" x14ac:dyDescent="0.35">
      <c r="A196" s="33">
        <v>45848</v>
      </c>
      <c r="B196" s="16" t="s">
        <v>253</v>
      </c>
      <c r="C196" s="16" t="s">
        <v>227</v>
      </c>
      <c r="D196" s="16">
        <v>1</v>
      </c>
      <c r="E196" s="16" t="s">
        <v>226</v>
      </c>
      <c r="F196" s="34">
        <v>15</v>
      </c>
      <c r="G196" s="16" t="s">
        <v>617</v>
      </c>
      <c r="I196" s="16" t="s">
        <v>674</v>
      </c>
    </row>
    <row r="197" spans="1:9" x14ac:dyDescent="0.35">
      <c r="A197" s="33">
        <v>45848</v>
      </c>
      <c r="B197" s="16" t="s">
        <v>253</v>
      </c>
      <c r="C197" s="16" t="s">
        <v>238</v>
      </c>
      <c r="D197" s="16">
        <v>14</v>
      </c>
      <c r="E197" s="16" t="s">
        <v>226</v>
      </c>
      <c r="F197" s="34">
        <f>D197*20</f>
        <v>280</v>
      </c>
      <c r="G197" s="16" t="s">
        <v>617</v>
      </c>
      <c r="I197" s="16" t="s">
        <v>674</v>
      </c>
    </row>
    <row r="198" spans="1:9" x14ac:dyDescent="0.35">
      <c r="A198" s="33">
        <v>45848</v>
      </c>
      <c r="B198" s="16" t="s">
        <v>253</v>
      </c>
      <c r="C198" s="16" t="s">
        <v>238</v>
      </c>
      <c r="D198" s="16">
        <v>1</v>
      </c>
      <c r="E198" s="16" t="s">
        <v>274</v>
      </c>
      <c r="F198" s="28">
        <v>20</v>
      </c>
      <c r="G198" s="16" t="s">
        <v>359</v>
      </c>
      <c r="H198" s="16" t="s">
        <v>279</v>
      </c>
      <c r="I198" s="16" t="s">
        <v>674</v>
      </c>
    </row>
    <row r="199" spans="1:9" x14ac:dyDescent="0.35">
      <c r="A199" s="33">
        <v>45848</v>
      </c>
      <c r="B199" s="16" t="s">
        <v>283</v>
      </c>
      <c r="C199" s="16" t="s">
        <v>238</v>
      </c>
      <c r="D199" s="16">
        <v>1</v>
      </c>
      <c r="E199" s="16" t="s">
        <v>226</v>
      </c>
      <c r="F199" s="28">
        <f>D199*20</f>
        <v>20</v>
      </c>
      <c r="G199" s="16" t="s">
        <v>617</v>
      </c>
      <c r="I199" s="16" t="s">
        <v>674</v>
      </c>
    </row>
    <row r="200" spans="1:9" x14ac:dyDescent="0.35">
      <c r="A200" s="33">
        <v>45848</v>
      </c>
      <c r="B200" s="16" t="s">
        <v>283</v>
      </c>
      <c r="C200" s="16" t="s">
        <v>238</v>
      </c>
      <c r="D200" s="16">
        <v>1</v>
      </c>
      <c r="E200" s="16" t="s">
        <v>274</v>
      </c>
      <c r="F200" s="28">
        <v>20</v>
      </c>
      <c r="G200" s="16" t="s">
        <v>285</v>
      </c>
      <c r="H200" s="16" t="s">
        <v>276</v>
      </c>
      <c r="I200" s="16" t="s">
        <v>674</v>
      </c>
    </row>
    <row r="201" spans="1:9" x14ac:dyDescent="0.35">
      <c r="A201" s="33">
        <v>45848</v>
      </c>
      <c r="B201" s="16" t="s">
        <v>283</v>
      </c>
      <c r="C201" s="16" t="s">
        <v>238</v>
      </c>
      <c r="D201" s="16">
        <v>1</v>
      </c>
      <c r="E201" s="16" t="s">
        <v>274</v>
      </c>
      <c r="F201" s="28">
        <v>20</v>
      </c>
      <c r="G201" s="16" t="s">
        <v>284</v>
      </c>
      <c r="H201" s="16" t="s">
        <v>276</v>
      </c>
      <c r="I201" s="16" t="s">
        <v>674</v>
      </c>
    </row>
    <row r="202" spans="1:9" x14ac:dyDescent="0.35">
      <c r="A202" s="33">
        <v>45848</v>
      </c>
      <c r="B202" s="16" t="s">
        <v>225</v>
      </c>
      <c r="C202" s="16" t="s">
        <v>238</v>
      </c>
      <c r="D202" s="16">
        <v>5</v>
      </c>
      <c r="E202" s="16" t="s">
        <v>226</v>
      </c>
      <c r="F202" s="28">
        <f>D202*20</f>
        <v>100</v>
      </c>
      <c r="G202" s="16" t="s">
        <v>617</v>
      </c>
      <c r="I202" s="16" t="s">
        <v>674</v>
      </c>
    </row>
    <row r="203" spans="1:9" x14ac:dyDescent="0.35">
      <c r="A203" s="33">
        <v>45848</v>
      </c>
      <c r="B203" s="16" t="s">
        <v>225</v>
      </c>
      <c r="C203" s="16" t="s">
        <v>227</v>
      </c>
      <c r="D203" s="16">
        <v>1</v>
      </c>
      <c r="E203" s="16" t="s">
        <v>226</v>
      </c>
      <c r="F203" s="28">
        <v>15</v>
      </c>
      <c r="G203" s="16" t="s">
        <v>617</v>
      </c>
      <c r="I203" s="16" t="s">
        <v>674</v>
      </c>
    </row>
    <row r="204" spans="1:9" x14ac:dyDescent="0.35">
      <c r="A204" s="33">
        <v>45848</v>
      </c>
      <c r="B204" s="16" t="s">
        <v>242</v>
      </c>
      <c r="C204" s="16" t="s">
        <v>238</v>
      </c>
      <c r="D204" s="16">
        <v>4</v>
      </c>
      <c r="E204" s="16" t="s">
        <v>226</v>
      </c>
      <c r="F204" s="34">
        <f>D204*20</f>
        <v>80</v>
      </c>
      <c r="G204" s="16" t="s">
        <v>617</v>
      </c>
      <c r="I204" s="16" t="s">
        <v>674</v>
      </c>
    </row>
    <row r="205" spans="1:9" x14ac:dyDescent="0.35">
      <c r="A205" s="33">
        <v>45848</v>
      </c>
      <c r="B205" s="16" t="s">
        <v>242</v>
      </c>
      <c r="C205" s="16" t="s">
        <v>238</v>
      </c>
      <c r="D205" s="16">
        <v>1</v>
      </c>
      <c r="E205" s="16" t="s">
        <v>274</v>
      </c>
      <c r="F205" s="28">
        <v>20</v>
      </c>
      <c r="G205" s="16" t="s">
        <v>291</v>
      </c>
      <c r="H205" s="16" t="s">
        <v>276</v>
      </c>
      <c r="I205" s="16" t="s">
        <v>674</v>
      </c>
    </row>
    <row r="206" spans="1:9" x14ac:dyDescent="0.35">
      <c r="A206" s="33">
        <v>45848</v>
      </c>
      <c r="B206" s="16" t="s">
        <v>268</v>
      </c>
      <c r="C206" s="16" t="s">
        <v>238</v>
      </c>
      <c r="D206" s="16">
        <v>9</v>
      </c>
      <c r="E206" s="16" t="s">
        <v>226</v>
      </c>
      <c r="F206" s="28">
        <f>D206*20</f>
        <v>180</v>
      </c>
      <c r="G206" s="16" t="s">
        <v>617</v>
      </c>
      <c r="I206" s="16" t="s">
        <v>674</v>
      </c>
    </row>
    <row r="207" spans="1:9" x14ac:dyDescent="0.35">
      <c r="A207" s="33">
        <v>45848</v>
      </c>
      <c r="B207" s="16" t="s">
        <v>248</v>
      </c>
      <c r="C207" s="16" t="s">
        <v>238</v>
      </c>
      <c r="D207" s="16">
        <v>8</v>
      </c>
      <c r="E207" s="16" t="s">
        <v>226</v>
      </c>
      <c r="F207" s="34">
        <f>D207*20</f>
        <v>160</v>
      </c>
      <c r="G207" s="16" t="s">
        <v>617</v>
      </c>
      <c r="I207" s="16" t="s">
        <v>674</v>
      </c>
    </row>
    <row r="208" spans="1:9" x14ac:dyDescent="0.35">
      <c r="A208" s="33">
        <v>45848</v>
      </c>
      <c r="B208" s="16" t="s">
        <v>248</v>
      </c>
      <c r="C208" s="16" t="s">
        <v>227</v>
      </c>
      <c r="D208" s="16">
        <v>1</v>
      </c>
      <c r="E208" s="16" t="s">
        <v>226</v>
      </c>
      <c r="F208" s="34">
        <v>10</v>
      </c>
      <c r="G208" s="16" t="s">
        <v>617</v>
      </c>
      <c r="I208" s="16" t="s">
        <v>674</v>
      </c>
    </row>
    <row r="209" spans="1:9" x14ac:dyDescent="0.35">
      <c r="A209" s="33">
        <v>45848</v>
      </c>
      <c r="B209" s="16" t="s">
        <v>255</v>
      </c>
      <c r="C209" s="16" t="s">
        <v>238</v>
      </c>
      <c r="D209" s="16">
        <v>12</v>
      </c>
      <c r="E209" s="16" t="s">
        <v>226</v>
      </c>
      <c r="F209" s="34">
        <f>D209*20</f>
        <v>240</v>
      </c>
      <c r="G209" s="16" t="s">
        <v>617</v>
      </c>
      <c r="I209" s="16" t="s">
        <v>674</v>
      </c>
    </row>
    <row r="210" spans="1:9" x14ac:dyDescent="0.35">
      <c r="A210" s="33">
        <v>45848</v>
      </c>
      <c r="B210" s="16" t="s">
        <v>327</v>
      </c>
      <c r="C210" s="16" t="s">
        <v>238</v>
      </c>
      <c r="D210" s="16">
        <v>1</v>
      </c>
      <c r="E210" s="16" t="s">
        <v>274</v>
      </c>
      <c r="F210" s="28">
        <v>20</v>
      </c>
      <c r="G210" s="16" t="s">
        <v>328</v>
      </c>
      <c r="H210" s="16" t="s">
        <v>276</v>
      </c>
      <c r="I210" s="16" t="s">
        <v>674</v>
      </c>
    </row>
    <row r="211" spans="1:9" x14ac:dyDescent="0.35">
      <c r="A211" s="33">
        <v>45848</v>
      </c>
      <c r="B211" s="16" t="s">
        <v>281</v>
      </c>
      <c r="C211" s="16" t="s">
        <v>238</v>
      </c>
      <c r="D211" s="16">
        <v>1</v>
      </c>
      <c r="E211" s="16" t="s">
        <v>274</v>
      </c>
      <c r="F211" s="28">
        <v>20</v>
      </c>
      <c r="G211" s="16" t="s">
        <v>282</v>
      </c>
      <c r="H211" s="16" t="s">
        <v>279</v>
      </c>
      <c r="I211" s="16" t="s">
        <v>674</v>
      </c>
    </row>
    <row r="212" spans="1:9" x14ac:dyDescent="0.35">
      <c r="A212" s="33">
        <v>45848</v>
      </c>
      <c r="B212" s="16" t="s">
        <v>254</v>
      </c>
      <c r="C212" s="16" t="s">
        <v>238</v>
      </c>
      <c r="D212" s="16">
        <v>1</v>
      </c>
      <c r="E212" s="16" t="s">
        <v>274</v>
      </c>
      <c r="F212" s="28">
        <v>20</v>
      </c>
      <c r="G212" s="16" t="s">
        <v>317</v>
      </c>
      <c r="H212" s="16" t="s">
        <v>279</v>
      </c>
      <c r="I212" s="16" t="s">
        <v>674</v>
      </c>
    </row>
    <row r="213" spans="1:9" x14ac:dyDescent="0.35">
      <c r="A213" s="33">
        <v>45848</v>
      </c>
      <c r="B213" s="16" t="s">
        <v>254</v>
      </c>
      <c r="C213" s="16" t="s">
        <v>238</v>
      </c>
      <c r="D213" s="16">
        <v>10</v>
      </c>
      <c r="E213" s="16" t="s">
        <v>226</v>
      </c>
      <c r="F213" s="34">
        <f>D213*20</f>
        <v>200</v>
      </c>
      <c r="G213" s="16" t="s">
        <v>617</v>
      </c>
      <c r="I213" s="16" t="s">
        <v>674</v>
      </c>
    </row>
    <row r="214" spans="1:9" x14ac:dyDescent="0.35">
      <c r="A214" s="33">
        <v>45848</v>
      </c>
      <c r="B214" s="16" t="s">
        <v>254</v>
      </c>
      <c r="C214" s="16" t="s">
        <v>238</v>
      </c>
      <c r="D214" s="16">
        <v>1</v>
      </c>
      <c r="E214" s="16" t="s">
        <v>274</v>
      </c>
      <c r="F214" s="28">
        <v>20</v>
      </c>
      <c r="G214" s="16" t="s">
        <v>320</v>
      </c>
      <c r="H214" s="16" t="s">
        <v>276</v>
      </c>
      <c r="I214" s="16" t="s">
        <v>674</v>
      </c>
    </row>
    <row r="215" spans="1:9" x14ac:dyDescent="0.35">
      <c r="A215" s="33">
        <v>45848</v>
      </c>
      <c r="B215" s="16" t="s">
        <v>289</v>
      </c>
      <c r="C215" s="16" t="s">
        <v>238</v>
      </c>
      <c r="D215" s="16">
        <v>1</v>
      </c>
      <c r="E215" s="16" t="s">
        <v>274</v>
      </c>
      <c r="F215" s="28">
        <v>20</v>
      </c>
      <c r="G215" s="16" t="s">
        <v>290</v>
      </c>
      <c r="H215" s="16" t="s">
        <v>276</v>
      </c>
      <c r="I215" s="16" t="s">
        <v>674</v>
      </c>
    </row>
    <row r="216" spans="1:9" x14ac:dyDescent="0.35">
      <c r="A216" s="33">
        <v>45848</v>
      </c>
      <c r="B216" s="16" t="s">
        <v>289</v>
      </c>
      <c r="C216" s="16" t="s">
        <v>238</v>
      </c>
      <c r="D216" s="16">
        <v>1</v>
      </c>
      <c r="E216" s="16" t="s">
        <v>274</v>
      </c>
      <c r="F216" s="28">
        <v>20</v>
      </c>
      <c r="G216" s="16" t="s">
        <v>325</v>
      </c>
      <c r="H216" s="16" t="s">
        <v>276</v>
      </c>
      <c r="I216" s="16" t="s">
        <v>674</v>
      </c>
    </row>
    <row r="217" spans="1:9" x14ac:dyDescent="0.35">
      <c r="A217" s="33">
        <v>45848</v>
      </c>
      <c r="B217" s="16" t="s">
        <v>289</v>
      </c>
      <c r="C217" s="16" t="s">
        <v>238</v>
      </c>
      <c r="D217" s="16">
        <v>1</v>
      </c>
      <c r="E217" s="16" t="s">
        <v>274</v>
      </c>
      <c r="F217" s="28">
        <v>20</v>
      </c>
      <c r="G217" s="16" t="s">
        <v>315</v>
      </c>
      <c r="H217" s="16" t="s">
        <v>276</v>
      </c>
      <c r="I217" s="16" t="s">
        <v>674</v>
      </c>
    </row>
    <row r="218" spans="1:9" x14ac:dyDescent="0.35">
      <c r="A218" s="33">
        <v>45848</v>
      </c>
      <c r="B218" s="16" t="s">
        <v>289</v>
      </c>
      <c r="C218" s="16" t="s">
        <v>238</v>
      </c>
      <c r="D218" s="16">
        <v>1</v>
      </c>
      <c r="E218" s="16" t="s">
        <v>274</v>
      </c>
      <c r="F218" s="28">
        <v>20</v>
      </c>
      <c r="G218" s="16" t="s">
        <v>329</v>
      </c>
      <c r="H218" s="16" t="s">
        <v>276</v>
      </c>
      <c r="I218" s="16" t="s">
        <v>674</v>
      </c>
    </row>
    <row r="219" spans="1:9" x14ac:dyDescent="0.35">
      <c r="A219" s="33">
        <v>45848</v>
      </c>
      <c r="B219" s="16" t="s">
        <v>289</v>
      </c>
      <c r="C219" s="16" t="s">
        <v>238</v>
      </c>
      <c r="D219" s="16">
        <v>1</v>
      </c>
      <c r="E219" s="16" t="s">
        <v>274</v>
      </c>
      <c r="F219" s="28">
        <v>20</v>
      </c>
      <c r="G219" s="16" t="s">
        <v>306</v>
      </c>
      <c r="H219" s="16" t="s">
        <v>276</v>
      </c>
      <c r="I219" s="16" t="s">
        <v>674</v>
      </c>
    </row>
    <row r="220" spans="1:9" x14ac:dyDescent="0.35">
      <c r="A220" s="33">
        <v>45848</v>
      </c>
      <c r="B220" s="16" t="s">
        <v>289</v>
      </c>
      <c r="C220" s="16" t="s">
        <v>238</v>
      </c>
      <c r="D220" s="16">
        <v>1</v>
      </c>
      <c r="E220" s="16" t="s">
        <v>274</v>
      </c>
      <c r="F220" s="28">
        <v>20</v>
      </c>
      <c r="G220" s="16" t="s">
        <v>326</v>
      </c>
      <c r="H220" s="16" t="s">
        <v>276</v>
      </c>
      <c r="I220" s="16" t="s">
        <v>674</v>
      </c>
    </row>
    <row r="221" spans="1:9" x14ac:dyDescent="0.35">
      <c r="A221" s="33">
        <v>45848</v>
      </c>
      <c r="B221" s="16" t="s">
        <v>289</v>
      </c>
      <c r="C221" s="16" t="s">
        <v>238</v>
      </c>
      <c r="D221" s="16">
        <v>1</v>
      </c>
      <c r="E221" s="16" t="s">
        <v>274</v>
      </c>
      <c r="F221" s="28">
        <v>20</v>
      </c>
      <c r="G221" s="16" t="s">
        <v>299</v>
      </c>
      <c r="H221" s="16" t="s">
        <v>276</v>
      </c>
      <c r="I221" s="16" t="s">
        <v>674</v>
      </c>
    </row>
    <row r="222" spans="1:9" x14ac:dyDescent="0.35">
      <c r="A222" s="33">
        <v>45848</v>
      </c>
      <c r="B222" s="16" t="s">
        <v>240</v>
      </c>
      <c r="C222" s="16" t="s">
        <v>238</v>
      </c>
      <c r="D222" s="16">
        <v>15</v>
      </c>
      <c r="E222" s="16" t="s">
        <v>226</v>
      </c>
      <c r="F222" s="34">
        <f>D222*20</f>
        <v>300</v>
      </c>
      <c r="G222" s="16" t="s">
        <v>617</v>
      </c>
      <c r="I222" s="16" t="s">
        <v>674</v>
      </c>
    </row>
    <row r="223" spans="1:9" x14ac:dyDescent="0.35">
      <c r="A223" s="33">
        <v>45848</v>
      </c>
      <c r="B223" s="16" t="s">
        <v>301</v>
      </c>
      <c r="C223" s="16" t="s">
        <v>238</v>
      </c>
      <c r="D223" s="16">
        <v>1</v>
      </c>
      <c r="E223" s="16" t="s">
        <v>274</v>
      </c>
      <c r="F223" s="28">
        <v>20</v>
      </c>
      <c r="G223" s="16" t="s">
        <v>302</v>
      </c>
      <c r="H223" s="16" t="s">
        <v>276</v>
      </c>
      <c r="I223" s="16" t="s">
        <v>674</v>
      </c>
    </row>
    <row r="224" spans="1:9" x14ac:dyDescent="0.35">
      <c r="A224" s="33">
        <v>45848</v>
      </c>
      <c r="B224" s="16" t="s">
        <v>251</v>
      </c>
      <c r="C224" s="16" t="s">
        <v>238</v>
      </c>
      <c r="D224" s="16">
        <v>10</v>
      </c>
      <c r="E224" s="16" t="s">
        <v>226</v>
      </c>
      <c r="F224" s="34">
        <f>D224*20</f>
        <v>200</v>
      </c>
      <c r="G224" s="16" t="s">
        <v>617</v>
      </c>
      <c r="I224" s="16" t="s">
        <v>674</v>
      </c>
    </row>
    <row r="225" spans="1:9" x14ac:dyDescent="0.35">
      <c r="A225" s="33">
        <v>45848</v>
      </c>
      <c r="B225" s="16" t="s">
        <v>338</v>
      </c>
      <c r="C225" s="16" t="s">
        <v>238</v>
      </c>
      <c r="D225" s="16">
        <v>10</v>
      </c>
      <c r="E225" s="16" t="s">
        <v>274</v>
      </c>
      <c r="F225" s="28">
        <v>200</v>
      </c>
      <c r="G225" s="16" t="s">
        <v>339</v>
      </c>
      <c r="H225" s="16" t="s">
        <v>276</v>
      </c>
      <c r="I225" s="16" t="s">
        <v>674</v>
      </c>
    </row>
    <row r="226" spans="1:9" x14ac:dyDescent="0.35">
      <c r="A226" s="33">
        <v>45848</v>
      </c>
      <c r="B226" s="16" t="s">
        <v>265</v>
      </c>
      <c r="C226" s="16" t="s">
        <v>238</v>
      </c>
      <c r="D226" s="16">
        <v>3</v>
      </c>
      <c r="E226" s="16" t="s">
        <v>226</v>
      </c>
      <c r="F226" s="28">
        <f>D226*20</f>
        <v>60</v>
      </c>
      <c r="G226" s="16" t="s">
        <v>617</v>
      </c>
      <c r="I226" s="16" t="s">
        <v>674</v>
      </c>
    </row>
    <row r="227" spans="1:9" x14ac:dyDescent="0.35">
      <c r="A227" s="33">
        <v>45848</v>
      </c>
      <c r="B227" s="16" t="s">
        <v>277</v>
      </c>
      <c r="C227" s="16" t="s">
        <v>238</v>
      </c>
      <c r="D227" s="16">
        <v>1</v>
      </c>
      <c r="E227" s="16" t="s">
        <v>274</v>
      </c>
      <c r="F227" s="28">
        <v>20</v>
      </c>
      <c r="G227" s="16" t="s">
        <v>278</v>
      </c>
      <c r="H227" s="16" t="s">
        <v>279</v>
      </c>
      <c r="I227" s="16" t="s">
        <v>674</v>
      </c>
    </row>
    <row r="228" spans="1:9" x14ac:dyDescent="0.35">
      <c r="A228" s="33">
        <v>45848</v>
      </c>
      <c r="B228" s="16" t="s">
        <v>277</v>
      </c>
      <c r="C228" s="16" t="s">
        <v>238</v>
      </c>
      <c r="D228" s="16">
        <v>5</v>
      </c>
      <c r="E228" s="16" t="s">
        <v>274</v>
      </c>
      <c r="F228" s="28">
        <v>100</v>
      </c>
      <c r="G228" s="16" t="s">
        <v>278</v>
      </c>
      <c r="H228" s="16" t="s">
        <v>279</v>
      </c>
      <c r="I228" s="16" t="s">
        <v>674</v>
      </c>
    </row>
    <row r="229" spans="1:9" x14ac:dyDescent="0.35">
      <c r="A229" s="33">
        <v>45848</v>
      </c>
      <c r="B229" s="16" t="s">
        <v>277</v>
      </c>
      <c r="C229" s="16" t="s">
        <v>238</v>
      </c>
      <c r="D229" s="16">
        <v>1</v>
      </c>
      <c r="E229" s="16" t="s">
        <v>274</v>
      </c>
      <c r="F229" s="28">
        <v>20</v>
      </c>
      <c r="G229" s="16" t="s">
        <v>278</v>
      </c>
      <c r="H229" s="16" t="s">
        <v>279</v>
      </c>
      <c r="I229" s="16" t="s">
        <v>674</v>
      </c>
    </row>
    <row r="230" spans="1:9" x14ac:dyDescent="0.35">
      <c r="A230" s="33">
        <v>45848</v>
      </c>
      <c r="B230" s="16" t="s">
        <v>277</v>
      </c>
      <c r="C230" s="16" t="s">
        <v>238</v>
      </c>
      <c r="D230" s="16">
        <v>2</v>
      </c>
      <c r="E230" s="16" t="s">
        <v>274</v>
      </c>
      <c r="F230" s="28">
        <v>40</v>
      </c>
      <c r="G230" s="16" t="s">
        <v>342</v>
      </c>
      <c r="H230" s="16" t="s">
        <v>276</v>
      </c>
      <c r="I230" s="16" t="s">
        <v>674</v>
      </c>
    </row>
    <row r="231" spans="1:9" x14ac:dyDescent="0.35">
      <c r="A231" s="33">
        <v>45848</v>
      </c>
      <c r="B231" s="16" t="s">
        <v>277</v>
      </c>
      <c r="C231" s="16" t="s">
        <v>238</v>
      </c>
      <c r="D231" s="16">
        <v>1</v>
      </c>
      <c r="E231" s="16" t="s">
        <v>274</v>
      </c>
      <c r="F231" s="28">
        <v>20</v>
      </c>
      <c r="G231" s="16" t="s">
        <v>344</v>
      </c>
      <c r="H231" s="16" t="s">
        <v>279</v>
      </c>
      <c r="I231" s="16" t="s">
        <v>674</v>
      </c>
    </row>
    <row r="232" spans="1:9" x14ac:dyDescent="0.35">
      <c r="A232" s="33">
        <v>45848</v>
      </c>
      <c r="B232" s="16" t="s">
        <v>277</v>
      </c>
      <c r="C232" s="16" t="s">
        <v>238</v>
      </c>
      <c r="D232" s="16">
        <v>3</v>
      </c>
      <c r="E232" s="16" t="s">
        <v>274</v>
      </c>
      <c r="F232" s="28">
        <v>60</v>
      </c>
      <c r="G232" s="16" t="s">
        <v>347</v>
      </c>
      <c r="H232" s="16" t="s">
        <v>279</v>
      </c>
      <c r="I232" s="16" t="s">
        <v>674</v>
      </c>
    </row>
    <row r="233" spans="1:9" x14ac:dyDescent="0.35">
      <c r="A233" s="33">
        <v>45848</v>
      </c>
      <c r="B233" s="16" t="s">
        <v>258</v>
      </c>
      <c r="C233" s="16" t="s">
        <v>238</v>
      </c>
      <c r="D233" s="16">
        <v>2</v>
      </c>
      <c r="E233" s="16" t="s">
        <v>226</v>
      </c>
      <c r="F233" s="28">
        <f>D233*20</f>
        <v>40</v>
      </c>
      <c r="G233" s="16" t="s">
        <v>617</v>
      </c>
      <c r="I233" s="16" t="s">
        <v>674</v>
      </c>
    </row>
    <row r="234" spans="1:9" x14ac:dyDescent="0.35">
      <c r="A234" s="33">
        <v>45848</v>
      </c>
      <c r="B234" s="16" t="s">
        <v>257</v>
      </c>
      <c r="C234" s="16" t="s">
        <v>238</v>
      </c>
      <c r="D234" s="16">
        <v>8</v>
      </c>
      <c r="E234" s="16" t="s">
        <v>226</v>
      </c>
      <c r="F234" s="28">
        <f>D234*20</f>
        <v>160</v>
      </c>
      <c r="G234" s="16" t="s">
        <v>617</v>
      </c>
      <c r="I234" s="16" t="s">
        <v>674</v>
      </c>
    </row>
    <row r="235" spans="1:9" x14ac:dyDescent="0.35">
      <c r="A235" s="33">
        <v>45848</v>
      </c>
      <c r="B235" s="16" t="s">
        <v>257</v>
      </c>
      <c r="C235" s="16" t="s">
        <v>238</v>
      </c>
      <c r="D235" s="16">
        <v>1</v>
      </c>
      <c r="E235" s="16" t="s">
        <v>274</v>
      </c>
      <c r="F235" s="28">
        <v>20</v>
      </c>
      <c r="G235" s="16" t="s">
        <v>293</v>
      </c>
      <c r="H235" s="16" t="s">
        <v>276</v>
      </c>
      <c r="I235" s="16" t="s">
        <v>674</v>
      </c>
    </row>
    <row r="236" spans="1:9" x14ac:dyDescent="0.35">
      <c r="A236" s="33">
        <v>45848</v>
      </c>
      <c r="B236" s="16" t="s">
        <v>257</v>
      </c>
      <c r="C236" s="16" t="s">
        <v>238</v>
      </c>
      <c r="D236" s="16">
        <v>1</v>
      </c>
      <c r="E236" s="16" t="s">
        <v>274</v>
      </c>
      <c r="F236" s="28">
        <v>20</v>
      </c>
      <c r="G236" s="16" t="s">
        <v>298</v>
      </c>
      <c r="H236" s="16" t="s">
        <v>276</v>
      </c>
      <c r="I236" s="16" t="s">
        <v>674</v>
      </c>
    </row>
    <row r="237" spans="1:9" x14ac:dyDescent="0.35">
      <c r="A237" s="33">
        <v>45848</v>
      </c>
      <c r="B237" s="16" t="s">
        <v>310</v>
      </c>
      <c r="C237" s="16" t="s">
        <v>238</v>
      </c>
      <c r="D237" s="16">
        <v>1</v>
      </c>
      <c r="E237" s="16" t="s">
        <v>274</v>
      </c>
      <c r="F237" s="28">
        <v>20</v>
      </c>
      <c r="G237" s="16" t="s">
        <v>316</v>
      </c>
      <c r="H237" s="16" t="s">
        <v>276</v>
      </c>
      <c r="I237" s="16" t="s">
        <v>674</v>
      </c>
    </row>
    <row r="238" spans="1:9" x14ac:dyDescent="0.35">
      <c r="A238" s="33">
        <v>45848</v>
      </c>
      <c r="B238" s="16" t="s">
        <v>310</v>
      </c>
      <c r="C238" s="16" t="s">
        <v>238</v>
      </c>
      <c r="D238" s="16">
        <v>1</v>
      </c>
      <c r="E238" s="16" t="s">
        <v>274</v>
      </c>
      <c r="F238" s="28">
        <v>20</v>
      </c>
      <c r="G238" s="16" t="s">
        <v>311</v>
      </c>
      <c r="H238" s="16" t="s">
        <v>276</v>
      </c>
      <c r="I238" s="16" t="s">
        <v>674</v>
      </c>
    </row>
    <row r="239" spans="1:9" x14ac:dyDescent="0.35">
      <c r="A239" s="33">
        <v>45848</v>
      </c>
      <c r="B239" s="16" t="s">
        <v>310</v>
      </c>
      <c r="C239" s="16" t="s">
        <v>238</v>
      </c>
      <c r="D239" s="16">
        <v>1</v>
      </c>
      <c r="E239" s="16" t="s">
        <v>274</v>
      </c>
      <c r="F239" s="28">
        <v>20</v>
      </c>
      <c r="G239" s="16" t="s">
        <v>330</v>
      </c>
      <c r="H239" s="16" t="s">
        <v>276</v>
      </c>
      <c r="I239" s="16" t="s">
        <v>674</v>
      </c>
    </row>
    <row r="240" spans="1:9" x14ac:dyDescent="0.35">
      <c r="A240" s="33">
        <v>45848</v>
      </c>
      <c r="B240" s="16" t="s">
        <v>408</v>
      </c>
      <c r="C240" s="16" t="s">
        <v>238</v>
      </c>
      <c r="D240" s="16">
        <v>4</v>
      </c>
      <c r="E240" s="16" t="s">
        <v>226</v>
      </c>
      <c r="F240" s="34">
        <f>D240*20</f>
        <v>80</v>
      </c>
      <c r="G240" s="16" t="s">
        <v>617</v>
      </c>
      <c r="I240" s="16" t="s">
        <v>674</v>
      </c>
    </row>
    <row r="241" spans="1:9" x14ac:dyDescent="0.35">
      <c r="A241" s="33">
        <v>45848</v>
      </c>
      <c r="B241" s="16" t="s">
        <v>331</v>
      </c>
      <c r="C241" s="16" t="s">
        <v>238</v>
      </c>
      <c r="D241" s="16">
        <v>12</v>
      </c>
      <c r="E241" s="16" t="s">
        <v>274</v>
      </c>
      <c r="F241" s="28">
        <v>240</v>
      </c>
      <c r="G241" s="16" t="s">
        <v>332</v>
      </c>
      <c r="H241" s="16" t="s">
        <v>276</v>
      </c>
      <c r="I241" s="16" t="s">
        <v>674</v>
      </c>
    </row>
    <row r="242" spans="1:9" x14ac:dyDescent="0.35">
      <c r="A242" s="33">
        <v>45848</v>
      </c>
      <c r="B242" s="16" t="s">
        <v>264</v>
      </c>
      <c r="C242" s="16" t="s">
        <v>238</v>
      </c>
      <c r="D242" s="16">
        <v>1</v>
      </c>
      <c r="E242" s="16" t="s">
        <v>274</v>
      </c>
      <c r="F242" s="28">
        <v>20</v>
      </c>
      <c r="G242" s="16" t="s">
        <v>351</v>
      </c>
      <c r="H242" s="16" t="s">
        <v>279</v>
      </c>
      <c r="I242" s="16" t="s">
        <v>674</v>
      </c>
    </row>
    <row r="243" spans="1:9" x14ac:dyDescent="0.35">
      <c r="A243" s="33">
        <v>45848</v>
      </c>
      <c r="B243" s="16" t="s">
        <v>264</v>
      </c>
      <c r="C243" s="16" t="s">
        <v>238</v>
      </c>
      <c r="D243" s="16">
        <v>5</v>
      </c>
      <c r="E243" s="16" t="s">
        <v>226</v>
      </c>
      <c r="F243" s="28">
        <f>D243*20</f>
        <v>100</v>
      </c>
      <c r="G243" s="16" t="s">
        <v>617</v>
      </c>
      <c r="I243" s="16" t="s">
        <v>674</v>
      </c>
    </row>
    <row r="244" spans="1:9" x14ac:dyDescent="0.35">
      <c r="A244" s="33">
        <v>45848</v>
      </c>
      <c r="B244" s="16" t="s">
        <v>264</v>
      </c>
      <c r="C244" s="16" t="s">
        <v>238</v>
      </c>
      <c r="D244" s="16">
        <v>1</v>
      </c>
      <c r="E244" s="16" t="s">
        <v>274</v>
      </c>
      <c r="F244" s="28">
        <v>20</v>
      </c>
      <c r="G244" s="16" t="s">
        <v>352</v>
      </c>
      <c r="H244" s="16" t="s">
        <v>279</v>
      </c>
      <c r="I244" s="16" t="s">
        <v>674</v>
      </c>
    </row>
    <row r="245" spans="1:9" x14ac:dyDescent="0.35">
      <c r="A245" s="33">
        <v>45848</v>
      </c>
      <c r="B245" s="16" t="s">
        <v>245</v>
      </c>
      <c r="C245" s="16" t="s">
        <v>238</v>
      </c>
      <c r="D245" s="16">
        <v>4</v>
      </c>
      <c r="E245" s="16" t="s">
        <v>226</v>
      </c>
      <c r="F245" s="34">
        <f>D245*20</f>
        <v>80</v>
      </c>
      <c r="G245" s="16" t="s">
        <v>617</v>
      </c>
      <c r="I245" s="16" t="s">
        <v>674</v>
      </c>
    </row>
    <row r="246" spans="1:9" x14ac:dyDescent="0.35">
      <c r="A246" s="33">
        <v>45848</v>
      </c>
      <c r="B246" s="16" t="s">
        <v>245</v>
      </c>
      <c r="C246" s="16" t="s">
        <v>238</v>
      </c>
      <c r="D246" s="16">
        <v>1</v>
      </c>
      <c r="E246" s="16" t="s">
        <v>274</v>
      </c>
      <c r="F246" s="28">
        <v>20</v>
      </c>
      <c r="G246" s="16" t="s">
        <v>307</v>
      </c>
      <c r="H246" s="16" t="s">
        <v>276</v>
      </c>
      <c r="I246" s="16" t="s">
        <v>674</v>
      </c>
    </row>
    <row r="247" spans="1:9" x14ac:dyDescent="0.35">
      <c r="A247" s="33">
        <v>45848</v>
      </c>
      <c r="B247" s="16" t="s">
        <v>245</v>
      </c>
      <c r="C247" s="16" t="s">
        <v>238</v>
      </c>
      <c r="D247" s="16">
        <v>1</v>
      </c>
      <c r="E247" s="16" t="s">
        <v>274</v>
      </c>
      <c r="F247" s="28">
        <v>20</v>
      </c>
      <c r="G247" s="16" t="s">
        <v>321</v>
      </c>
      <c r="H247" s="16" t="s">
        <v>276</v>
      </c>
      <c r="I247" s="16" t="s">
        <v>674</v>
      </c>
    </row>
    <row r="248" spans="1:9" x14ac:dyDescent="0.35">
      <c r="A248" s="33">
        <v>45848</v>
      </c>
      <c r="B248" s="16" t="s">
        <v>336</v>
      </c>
      <c r="C248" s="16" t="s">
        <v>238</v>
      </c>
      <c r="D248" s="16">
        <v>1</v>
      </c>
      <c r="E248" s="16" t="s">
        <v>274</v>
      </c>
      <c r="F248" s="28">
        <v>20</v>
      </c>
      <c r="G248" s="16" t="s">
        <v>337</v>
      </c>
      <c r="H248" s="16" t="s">
        <v>279</v>
      </c>
      <c r="I248" s="16" t="s">
        <v>674</v>
      </c>
    </row>
    <row r="249" spans="1:9" x14ac:dyDescent="0.35">
      <c r="A249" s="33">
        <v>45848</v>
      </c>
      <c r="B249" s="16" t="s">
        <v>336</v>
      </c>
      <c r="C249" s="16" t="s">
        <v>227</v>
      </c>
      <c r="D249" s="16">
        <v>1</v>
      </c>
      <c r="E249" s="16" t="s">
        <v>274</v>
      </c>
      <c r="F249" s="28">
        <v>100</v>
      </c>
      <c r="G249" s="16" t="s">
        <v>343</v>
      </c>
      <c r="I249" s="16" t="s">
        <v>674</v>
      </c>
    </row>
    <row r="250" spans="1:9" x14ac:dyDescent="0.35">
      <c r="A250" s="33">
        <v>45848</v>
      </c>
      <c r="B250" s="16" t="s">
        <v>336</v>
      </c>
      <c r="C250" s="16" t="s">
        <v>238</v>
      </c>
      <c r="D250" s="16">
        <v>1</v>
      </c>
      <c r="E250" s="16" t="s">
        <v>274</v>
      </c>
      <c r="F250" s="28">
        <v>20</v>
      </c>
      <c r="G250" s="16" t="s">
        <v>355</v>
      </c>
      <c r="H250" s="16" t="s">
        <v>279</v>
      </c>
      <c r="I250" s="16" t="s">
        <v>674</v>
      </c>
    </row>
    <row r="251" spans="1:9" x14ac:dyDescent="0.35">
      <c r="A251" s="33">
        <v>45848</v>
      </c>
      <c r="B251" s="16" t="s">
        <v>336</v>
      </c>
      <c r="C251" s="16" t="s">
        <v>238</v>
      </c>
      <c r="D251" s="16">
        <v>1</v>
      </c>
      <c r="E251" s="16" t="s">
        <v>274</v>
      </c>
      <c r="F251" s="28">
        <v>20</v>
      </c>
      <c r="G251" s="16" t="s">
        <v>349</v>
      </c>
      <c r="H251" s="16" t="s">
        <v>279</v>
      </c>
      <c r="I251" s="16" t="s">
        <v>674</v>
      </c>
    </row>
    <row r="252" spans="1:9" x14ac:dyDescent="0.35">
      <c r="A252" s="33">
        <v>45848</v>
      </c>
      <c r="B252" s="16" t="s">
        <v>336</v>
      </c>
      <c r="C252" s="16" t="s">
        <v>238</v>
      </c>
      <c r="D252" s="16">
        <v>1</v>
      </c>
      <c r="E252" s="16" t="s">
        <v>274</v>
      </c>
      <c r="F252" s="28">
        <v>20</v>
      </c>
      <c r="G252" s="16" t="s">
        <v>348</v>
      </c>
      <c r="H252" s="16" t="s">
        <v>279</v>
      </c>
      <c r="I252" s="16" t="s">
        <v>674</v>
      </c>
    </row>
    <row r="253" spans="1:9" x14ac:dyDescent="0.35">
      <c r="A253" s="33">
        <v>45848</v>
      </c>
      <c r="B253" s="16" t="s">
        <v>312</v>
      </c>
      <c r="C253" s="16" t="s">
        <v>238</v>
      </c>
      <c r="D253" s="16">
        <v>2</v>
      </c>
      <c r="E253" s="16" t="s">
        <v>274</v>
      </c>
      <c r="F253" s="28">
        <v>40</v>
      </c>
      <c r="G253" s="16" t="s">
        <v>313</v>
      </c>
      <c r="H253" s="16" t="s">
        <v>279</v>
      </c>
      <c r="I253" s="16" t="s">
        <v>674</v>
      </c>
    </row>
    <row r="254" spans="1:9" x14ac:dyDescent="0.35">
      <c r="A254" s="33">
        <v>45848</v>
      </c>
      <c r="B254" s="16" t="s">
        <v>273</v>
      </c>
      <c r="C254" s="16" t="s">
        <v>238</v>
      </c>
      <c r="D254" s="16">
        <v>7</v>
      </c>
      <c r="E254" s="16" t="s">
        <v>226</v>
      </c>
      <c r="F254" s="28">
        <f>D254*20</f>
        <v>140</v>
      </c>
      <c r="G254" s="16" t="s">
        <v>617</v>
      </c>
      <c r="I254" s="16" t="s">
        <v>674</v>
      </c>
    </row>
    <row r="255" spans="1:9" x14ac:dyDescent="0.35">
      <c r="A255" s="33">
        <v>45848</v>
      </c>
      <c r="B255" s="16" t="s">
        <v>273</v>
      </c>
      <c r="C255" s="16" t="s">
        <v>238</v>
      </c>
      <c r="D255" s="16">
        <v>1</v>
      </c>
      <c r="E255" s="16" t="s">
        <v>274</v>
      </c>
      <c r="F255" s="28">
        <v>20</v>
      </c>
      <c r="G255" s="16" t="s">
        <v>334</v>
      </c>
      <c r="H255" s="16" t="s">
        <v>276</v>
      </c>
      <c r="I255" s="16" t="s">
        <v>674</v>
      </c>
    </row>
    <row r="256" spans="1:9" x14ac:dyDescent="0.35">
      <c r="A256" s="33">
        <v>45848</v>
      </c>
      <c r="B256" s="16" t="s">
        <v>261</v>
      </c>
      <c r="C256" s="16" t="s">
        <v>238</v>
      </c>
      <c r="D256" s="16">
        <v>1</v>
      </c>
      <c r="E256" s="16" t="s">
        <v>274</v>
      </c>
      <c r="F256" s="28">
        <v>20</v>
      </c>
      <c r="G256" s="16" t="s">
        <v>287</v>
      </c>
      <c r="H256" s="16" t="s">
        <v>276</v>
      </c>
      <c r="I256" s="16" t="s">
        <v>674</v>
      </c>
    </row>
    <row r="257" spans="1:9" x14ac:dyDescent="0.35">
      <c r="A257" s="33">
        <v>45848</v>
      </c>
      <c r="B257" s="16" t="s">
        <v>261</v>
      </c>
      <c r="C257" s="16" t="s">
        <v>238</v>
      </c>
      <c r="D257" s="16">
        <v>7</v>
      </c>
      <c r="E257" s="16" t="s">
        <v>226</v>
      </c>
      <c r="F257" s="28">
        <f>D257*20</f>
        <v>140</v>
      </c>
      <c r="G257" s="16" t="s">
        <v>617</v>
      </c>
      <c r="I257" s="16" t="s">
        <v>674</v>
      </c>
    </row>
    <row r="258" spans="1:9" x14ac:dyDescent="0.35">
      <c r="A258" s="33">
        <v>45848</v>
      </c>
      <c r="B258" s="16" t="s">
        <v>261</v>
      </c>
      <c r="C258" s="16" t="s">
        <v>238</v>
      </c>
      <c r="D258" s="16">
        <v>7</v>
      </c>
      <c r="E258" s="16" t="s">
        <v>226</v>
      </c>
      <c r="F258" s="28">
        <f>D258*20</f>
        <v>140</v>
      </c>
      <c r="G258" s="16" t="s">
        <v>617</v>
      </c>
      <c r="I258" s="16" t="s">
        <v>674</v>
      </c>
    </row>
    <row r="259" spans="1:9" x14ac:dyDescent="0.35">
      <c r="A259" s="33">
        <v>45848</v>
      </c>
      <c r="B259" s="16" t="s">
        <v>261</v>
      </c>
      <c r="C259" s="16" t="s">
        <v>238</v>
      </c>
      <c r="D259" s="16">
        <v>1</v>
      </c>
      <c r="E259" s="16" t="s">
        <v>274</v>
      </c>
      <c r="F259" s="28">
        <v>20</v>
      </c>
      <c r="G259" s="16" t="s">
        <v>318</v>
      </c>
      <c r="H259" s="16" t="s">
        <v>276</v>
      </c>
      <c r="I259" s="16" t="s">
        <v>674</v>
      </c>
    </row>
    <row r="260" spans="1:9" x14ac:dyDescent="0.35">
      <c r="A260" s="33">
        <v>45848</v>
      </c>
      <c r="B260" s="16" t="s">
        <v>261</v>
      </c>
      <c r="C260" s="16" t="s">
        <v>238</v>
      </c>
      <c r="D260" s="16">
        <v>1</v>
      </c>
      <c r="E260" s="16" t="s">
        <v>274</v>
      </c>
      <c r="F260" s="28">
        <v>20</v>
      </c>
      <c r="G260" s="16" t="s">
        <v>288</v>
      </c>
      <c r="H260" s="16" t="s">
        <v>276</v>
      </c>
      <c r="I260" s="16" t="s">
        <v>674</v>
      </c>
    </row>
    <row r="261" spans="1:9" x14ac:dyDescent="0.35">
      <c r="A261" s="33">
        <v>45848</v>
      </c>
      <c r="B261" s="16" t="s">
        <v>296</v>
      </c>
      <c r="C261" s="16" t="s">
        <v>238</v>
      </c>
      <c r="D261" s="16">
        <v>1</v>
      </c>
      <c r="E261" s="16" t="s">
        <v>274</v>
      </c>
      <c r="F261" s="28">
        <v>20</v>
      </c>
      <c r="G261" s="16" t="s">
        <v>297</v>
      </c>
      <c r="H261" s="16" t="s">
        <v>276</v>
      </c>
      <c r="I261" s="16" t="s">
        <v>674</v>
      </c>
    </row>
    <row r="262" spans="1:9" x14ac:dyDescent="0.35">
      <c r="A262" s="33">
        <v>45848</v>
      </c>
      <c r="B262" s="16" t="s">
        <v>256</v>
      </c>
      <c r="C262" s="16" t="s">
        <v>238</v>
      </c>
      <c r="D262" s="16">
        <v>6</v>
      </c>
      <c r="E262" s="16" t="s">
        <v>226</v>
      </c>
      <c r="F262" s="28">
        <f>D262*20</f>
        <v>120</v>
      </c>
      <c r="G262" s="16" t="s">
        <v>617</v>
      </c>
      <c r="I262" s="16" t="s">
        <v>674</v>
      </c>
    </row>
    <row r="263" spans="1:9" x14ac:dyDescent="0.35">
      <c r="A263" s="33">
        <v>45847</v>
      </c>
      <c r="B263" s="16" t="s">
        <v>372</v>
      </c>
      <c r="C263" s="16" t="s">
        <v>238</v>
      </c>
      <c r="D263" s="16">
        <v>1</v>
      </c>
      <c r="E263" s="16" t="s">
        <v>274</v>
      </c>
      <c r="F263" s="28">
        <v>20</v>
      </c>
      <c r="G263" s="16" t="s">
        <v>373</v>
      </c>
      <c r="H263" s="16" t="s">
        <v>276</v>
      </c>
      <c r="I263" s="16" t="s">
        <v>674</v>
      </c>
    </row>
    <row r="264" spans="1:9" x14ac:dyDescent="0.35">
      <c r="A264" s="33">
        <v>45847</v>
      </c>
      <c r="B264" s="16" t="s">
        <v>372</v>
      </c>
      <c r="C264" s="16" t="s">
        <v>238</v>
      </c>
      <c r="D264" s="16">
        <v>1</v>
      </c>
      <c r="E264" s="16" t="s">
        <v>274</v>
      </c>
      <c r="F264" s="28">
        <v>20</v>
      </c>
      <c r="G264" s="16" t="s">
        <v>375</v>
      </c>
      <c r="H264" s="16" t="s">
        <v>276</v>
      </c>
      <c r="I264" s="16" t="s">
        <v>674</v>
      </c>
    </row>
    <row r="265" spans="1:9" x14ac:dyDescent="0.35">
      <c r="A265" s="33">
        <v>45847</v>
      </c>
      <c r="B265" s="16" t="s">
        <v>246</v>
      </c>
      <c r="C265" s="16" t="s">
        <v>238</v>
      </c>
      <c r="D265" s="16">
        <v>1</v>
      </c>
      <c r="E265" s="16" t="s">
        <v>274</v>
      </c>
      <c r="F265" s="28">
        <v>20</v>
      </c>
      <c r="G265" s="16" t="s">
        <v>392</v>
      </c>
      <c r="H265" s="16" t="s">
        <v>276</v>
      </c>
      <c r="I265" s="16" t="s">
        <v>674</v>
      </c>
    </row>
    <row r="266" spans="1:9" x14ac:dyDescent="0.35">
      <c r="A266" s="33">
        <v>45847</v>
      </c>
      <c r="B266" s="16" t="s">
        <v>246</v>
      </c>
      <c r="C266" s="16" t="s">
        <v>238</v>
      </c>
      <c r="D266" s="16">
        <v>1</v>
      </c>
      <c r="E266" s="16" t="s">
        <v>274</v>
      </c>
      <c r="F266" s="28">
        <v>20</v>
      </c>
      <c r="G266" s="16" t="s">
        <v>354</v>
      </c>
      <c r="H266" s="16" t="s">
        <v>276</v>
      </c>
      <c r="I266" s="16" t="s">
        <v>674</v>
      </c>
    </row>
    <row r="267" spans="1:9" x14ac:dyDescent="0.35">
      <c r="A267" s="33">
        <v>45847</v>
      </c>
      <c r="B267" s="16" t="s">
        <v>246</v>
      </c>
      <c r="C267" s="16" t="s">
        <v>238</v>
      </c>
      <c r="D267" s="16">
        <v>1</v>
      </c>
      <c r="E267" s="16" t="s">
        <v>274</v>
      </c>
      <c r="F267" s="28">
        <v>20</v>
      </c>
      <c r="G267" s="16" t="s">
        <v>382</v>
      </c>
      <c r="H267" s="16" t="s">
        <v>276</v>
      </c>
      <c r="I267" s="16" t="s">
        <v>674</v>
      </c>
    </row>
    <row r="268" spans="1:9" x14ac:dyDescent="0.35">
      <c r="A268" s="33">
        <v>45847</v>
      </c>
      <c r="B268" s="16" t="s">
        <v>272</v>
      </c>
      <c r="C268" s="16" t="s">
        <v>238</v>
      </c>
      <c r="D268" s="16">
        <v>1</v>
      </c>
      <c r="E268" s="16" t="s">
        <v>274</v>
      </c>
      <c r="F268" s="28">
        <v>20</v>
      </c>
      <c r="G268" s="16" t="s">
        <v>381</v>
      </c>
      <c r="H268" s="16" t="s">
        <v>276</v>
      </c>
      <c r="I268" s="16" t="s">
        <v>674</v>
      </c>
    </row>
    <row r="269" spans="1:9" x14ac:dyDescent="0.35">
      <c r="A269" s="33">
        <v>45847</v>
      </c>
      <c r="B269" s="16" t="s">
        <v>272</v>
      </c>
      <c r="C269" s="16" t="s">
        <v>238</v>
      </c>
      <c r="D269" s="16">
        <v>1</v>
      </c>
      <c r="E269" s="16" t="s">
        <v>274</v>
      </c>
      <c r="F269" s="28">
        <v>20</v>
      </c>
      <c r="G269" s="16" t="s">
        <v>374</v>
      </c>
      <c r="H269" s="16" t="s">
        <v>276</v>
      </c>
      <c r="I269" s="16" t="s">
        <v>674</v>
      </c>
    </row>
    <row r="270" spans="1:9" x14ac:dyDescent="0.35">
      <c r="A270" s="33">
        <v>45847</v>
      </c>
      <c r="B270" s="16" t="s">
        <v>260</v>
      </c>
      <c r="C270" s="16" t="s">
        <v>238</v>
      </c>
      <c r="D270" s="16">
        <v>1</v>
      </c>
      <c r="E270" s="16" t="s">
        <v>274</v>
      </c>
      <c r="F270" s="28">
        <v>20</v>
      </c>
      <c r="G270" s="16" t="s">
        <v>407</v>
      </c>
      <c r="H270" s="16" t="s">
        <v>276</v>
      </c>
      <c r="I270" s="16" t="s">
        <v>674</v>
      </c>
    </row>
    <row r="271" spans="1:9" x14ac:dyDescent="0.35">
      <c r="A271" s="33">
        <v>45847</v>
      </c>
      <c r="B271" s="16" t="s">
        <v>260</v>
      </c>
      <c r="C271" s="16" t="s">
        <v>238</v>
      </c>
      <c r="D271" s="16">
        <v>1</v>
      </c>
      <c r="E271" s="16" t="s">
        <v>274</v>
      </c>
      <c r="F271" s="28">
        <v>20</v>
      </c>
      <c r="G271" s="16" t="s">
        <v>378</v>
      </c>
      <c r="H271" s="16" t="s">
        <v>276</v>
      </c>
      <c r="I271" s="16" t="s">
        <v>674</v>
      </c>
    </row>
    <row r="272" spans="1:9" x14ac:dyDescent="0.35">
      <c r="A272" s="33">
        <v>45847</v>
      </c>
      <c r="B272" s="16" t="s">
        <v>244</v>
      </c>
      <c r="C272" s="16" t="s">
        <v>238</v>
      </c>
      <c r="D272" s="16">
        <v>1</v>
      </c>
      <c r="E272" s="16" t="s">
        <v>274</v>
      </c>
      <c r="F272" s="28">
        <v>20</v>
      </c>
      <c r="G272" s="16" t="s">
        <v>406</v>
      </c>
      <c r="H272" s="16" t="s">
        <v>279</v>
      </c>
      <c r="I272" s="16" t="s">
        <v>674</v>
      </c>
    </row>
    <row r="273" spans="1:9" x14ac:dyDescent="0.35">
      <c r="A273" s="33">
        <v>45847</v>
      </c>
      <c r="B273" s="16" t="s">
        <v>244</v>
      </c>
      <c r="C273" s="16" t="s">
        <v>238</v>
      </c>
      <c r="D273" s="16">
        <v>1</v>
      </c>
      <c r="E273" s="16" t="s">
        <v>274</v>
      </c>
      <c r="F273" s="28">
        <v>20</v>
      </c>
      <c r="G273" s="16" t="s">
        <v>415</v>
      </c>
      <c r="H273" s="16" t="s">
        <v>279</v>
      </c>
      <c r="I273" s="16" t="s">
        <v>674</v>
      </c>
    </row>
    <row r="274" spans="1:9" x14ac:dyDescent="0.35">
      <c r="A274" s="33">
        <v>45847</v>
      </c>
      <c r="B274" s="16" t="s">
        <v>244</v>
      </c>
      <c r="C274" s="16" t="s">
        <v>238</v>
      </c>
      <c r="D274" s="16">
        <v>1</v>
      </c>
      <c r="E274" s="16" t="s">
        <v>274</v>
      </c>
      <c r="F274" s="28">
        <v>20</v>
      </c>
      <c r="G274" s="16" t="s">
        <v>416</v>
      </c>
      <c r="H274" s="16" t="s">
        <v>279</v>
      </c>
      <c r="I274" s="16" t="s">
        <v>674</v>
      </c>
    </row>
    <row r="275" spans="1:9" x14ac:dyDescent="0.35">
      <c r="A275" s="33">
        <v>45847</v>
      </c>
      <c r="B275" s="16" t="s">
        <v>244</v>
      </c>
      <c r="C275" s="16" t="s">
        <v>238</v>
      </c>
      <c r="D275" s="16">
        <v>1</v>
      </c>
      <c r="E275" s="16" t="s">
        <v>274</v>
      </c>
      <c r="F275" s="28">
        <v>20</v>
      </c>
      <c r="G275" s="16" t="s">
        <v>398</v>
      </c>
      <c r="H275" s="16" t="s">
        <v>279</v>
      </c>
      <c r="I275" s="16" t="s">
        <v>674</v>
      </c>
    </row>
    <row r="276" spans="1:9" x14ac:dyDescent="0.35">
      <c r="A276" s="33">
        <v>45847</v>
      </c>
      <c r="B276" s="16" t="s">
        <v>412</v>
      </c>
      <c r="C276" s="16" t="s">
        <v>238</v>
      </c>
      <c r="D276" s="16">
        <v>1</v>
      </c>
      <c r="E276" s="16" t="s">
        <v>274</v>
      </c>
      <c r="F276" s="28">
        <v>20</v>
      </c>
      <c r="G276" s="16" t="s">
        <v>413</v>
      </c>
      <c r="H276" s="16" t="s">
        <v>279</v>
      </c>
      <c r="I276" s="16" t="s">
        <v>674</v>
      </c>
    </row>
    <row r="277" spans="1:9" x14ac:dyDescent="0.35">
      <c r="A277" s="33">
        <v>45847</v>
      </c>
      <c r="B277" s="16" t="s">
        <v>244</v>
      </c>
      <c r="C277" s="16" t="s">
        <v>238</v>
      </c>
      <c r="D277" s="16">
        <v>2</v>
      </c>
      <c r="E277" s="16" t="s">
        <v>274</v>
      </c>
      <c r="F277" s="28">
        <v>40</v>
      </c>
      <c r="G277" s="16" t="s">
        <v>403</v>
      </c>
      <c r="H277" s="16" t="s">
        <v>276</v>
      </c>
      <c r="I277" s="16" t="s">
        <v>674</v>
      </c>
    </row>
    <row r="278" spans="1:9" x14ac:dyDescent="0.35">
      <c r="A278" s="33">
        <v>45847</v>
      </c>
      <c r="B278" s="16" t="s">
        <v>244</v>
      </c>
      <c r="C278" s="16" t="s">
        <v>238</v>
      </c>
      <c r="D278" s="16">
        <v>2</v>
      </c>
      <c r="E278" s="16" t="s">
        <v>274</v>
      </c>
      <c r="F278" s="28">
        <v>40</v>
      </c>
      <c r="G278" s="16" t="s">
        <v>405</v>
      </c>
      <c r="H278" s="16" t="s">
        <v>276</v>
      </c>
      <c r="I278" s="16" t="s">
        <v>674</v>
      </c>
    </row>
    <row r="279" spans="1:9" x14ac:dyDescent="0.35">
      <c r="A279" s="33">
        <v>45847</v>
      </c>
      <c r="B279" s="16" t="s">
        <v>244</v>
      </c>
      <c r="C279" s="16" t="s">
        <v>238</v>
      </c>
      <c r="D279" s="16">
        <v>3</v>
      </c>
      <c r="E279" s="16" t="s">
        <v>274</v>
      </c>
      <c r="F279" s="28">
        <v>60</v>
      </c>
      <c r="G279" s="16" t="s">
        <v>411</v>
      </c>
      <c r="H279" s="16" t="s">
        <v>279</v>
      </c>
      <c r="I279" s="16" t="s">
        <v>674</v>
      </c>
    </row>
    <row r="280" spans="1:9" x14ac:dyDescent="0.35">
      <c r="A280" s="33">
        <v>45847</v>
      </c>
      <c r="B280" s="16" t="s">
        <v>271</v>
      </c>
      <c r="C280" s="16" t="s">
        <v>238</v>
      </c>
      <c r="D280" s="16">
        <v>1</v>
      </c>
      <c r="E280" s="16" t="s">
        <v>274</v>
      </c>
      <c r="F280" s="28">
        <v>20</v>
      </c>
      <c r="G280" s="16" t="s">
        <v>410</v>
      </c>
      <c r="H280" s="16" t="s">
        <v>276</v>
      </c>
      <c r="I280" s="16" t="s">
        <v>674</v>
      </c>
    </row>
    <row r="281" spans="1:9" x14ac:dyDescent="0.35">
      <c r="A281" s="33">
        <v>45847</v>
      </c>
      <c r="B281" s="16" t="s">
        <v>269</v>
      </c>
      <c r="C281" s="16" t="s">
        <v>238</v>
      </c>
      <c r="D281" s="16">
        <v>1</v>
      </c>
      <c r="E281" s="16" t="s">
        <v>274</v>
      </c>
      <c r="F281" s="28">
        <v>20</v>
      </c>
      <c r="G281" s="16" t="s">
        <v>361</v>
      </c>
      <c r="H281" s="16" t="s">
        <v>276</v>
      </c>
      <c r="I281" s="16" t="s">
        <v>674</v>
      </c>
    </row>
    <row r="282" spans="1:9" x14ac:dyDescent="0.35">
      <c r="A282" s="33">
        <v>45847</v>
      </c>
      <c r="B282" s="16" t="s">
        <v>269</v>
      </c>
      <c r="C282" s="16" t="s">
        <v>238</v>
      </c>
      <c r="D282" s="16">
        <v>1</v>
      </c>
      <c r="E282" s="16" t="s">
        <v>274</v>
      </c>
      <c r="F282" s="28">
        <v>20</v>
      </c>
      <c r="G282" s="16" t="s">
        <v>361</v>
      </c>
      <c r="H282" s="16" t="s">
        <v>276</v>
      </c>
      <c r="I282" s="16" t="s">
        <v>674</v>
      </c>
    </row>
    <row r="283" spans="1:9" x14ac:dyDescent="0.35">
      <c r="A283" s="33">
        <v>45847</v>
      </c>
      <c r="B283" s="16" t="s">
        <v>345</v>
      </c>
      <c r="C283" s="16" t="s">
        <v>238</v>
      </c>
      <c r="D283" s="16">
        <v>1</v>
      </c>
      <c r="E283" s="16" t="s">
        <v>274</v>
      </c>
      <c r="F283" s="28">
        <v>20</v>
      </c>
      <c r="G283" s="16" t="s">
        <v>397</v>
      </c>
      <c r="H283" s="16" t="s">
        <v>276</v>
      </c>
      <c r="I283" s="16" t="s">
        <v>674</v>
      </c>
    </row>
    <row r="284" spans="1:9" x14ac:dyDescent="0.35">
      <c r="A284" s="33">
        <v>45847</v>
      </c>
      <c r="B284" s="16" t="s">
        <v>340</v>
      </c>
      <c r="C284" s="16" t="s">
        <v>238</v>
      </c>
      <c r="D284" s="16">
        <v>1</v>
      </c>
      <c r="E284" s="16" t="s">
        <v>274</v>
      </c>
      <c r="F284" s="28">
        <v>20</v>
      </c>
      <c r="G284" s="16" t="s">
        <v>395</v>
      </c>
      <c r="H284" s="16" t="s">
        <v>279</v>
      </c>
      <c r="I284" s="16" t="s">
        <v>674</v>
      </c>
    </row>
    <row r="285" spans="1:9" x14ac:dyDescent="0.35">
      <c r="A285" s="33">
        <v>45847</v>
      </c>
      <c r="B285" s="16" t="s">
        <v>340</v>
      </c>
      <c r="C285" s="16" t="s">
        <v>238</v>
      </c>
      <c r="D285" s="16">
        <v>1</v>
      </c>
      <c r="E285" s="16" t="s">
        <v>274</v>
      </c>
      <c r="F285" s="28">
        <v>20</v>
      </c>
      <c r="G285" s="16" t="s">
        <v>377</v>
      </c>
      <c r="H285" s="16" t="s">
        <v>279</v>
      </c>
      <c r="I285" s="16" t="s">
        <v>674</v>
      </c>
    </row>
    <row r="286" spans="1:9" x14ac:dyDescent="0.35">
      <c r="A286" s="33">
        <v>45847</v>
      </c>
      <c r="B286" s="16" t="s">
        <v>340</v>
      </c>
      <c r="C286" s="16" t="s">
        <v>238</v>
      </c>
      <c r="D286" s="16">
        <v>1</v>
      </c>
      <c r="E286" s="16" t="s">
        <v>274</v>
      </c>
      <c r="F286" s="28">
        <v>20</v>
      </c>
      <c r="G286" s="16" t="s">
        <v>399</v>
      </c>
      <c r="H286" s="16" t="s">
        <v>279</v>
      </c>
      <c r="I286" s="16" t="s">
        <v>674</v>
      </c>
    </row>
    <row r="287" spans="1:9" x14ac:dyDescent="0.35">
      <c r="A287" s="33">
        <v>45847</v>
      </c>
      <c r="B287" s="16" t="s">
        <v>340</v>
      </c>
      <c r="C287" s="16" t="s">
        <v>238</v>
      </c>
      <c r="D287" s="16">
        <v>1</v>
      </c>
      <c r="E287" s="16" t="s">
        <v>274</v>
      </c>
      <c r="F287" s="28">
        <v>20</v>
      </c>
      <c r="G287" s="16" t="s">
        <v>388</v>
      </c>
      <c r="H287" s="16" t="s">
        <v>279</v>
      </c>
      <c r="I287" s="16" t="s">
        <v>674</v>
      </c>
    </row>
    <row r="288" spans="1:9" x14ac:dyDescent="0.35">
      <c r="A288" s="33">
        <v>45847</v>
      </c>
      <c r="B288" s="16" t="s">
        <v>340</v>
      </c>
      <c r="C288" s="16" t="s">
        <v>238</v>
      </c>
      <c r="D288" s="16">
        <v>1</v>
      </c>
      <c r="E288" s="16" t="s">
        <v>274</v>
      </c>
      <c r="F288" s="28">
        <v>20</v>
      </c>
      <c r="G288" s="16" t="s">
        <v>360</v>
      </c>
      <c r="H288" s="16" t="s">
        <v>279</v>
      </c>
      <c r="I288" s="16" t="s">
        <v>674</v>
      </c>
    </row>
    <row r="289" spans="1:9" x14ac:dyDescent="0.35">
      <c r="A289" s="33">
        <v>45847</v>
      </c>
      <c r="B289" s="16" t="s">
        <v>340</v>
      </c>
      <c r="C289" s="16" t="s">
        <v>238</v>
      </c>
      <c r="D289" s="16">
        <v>2</v>
      </c>
      <c r="E289" s="16" t="s">
        <v>274</v>
      </c>
      <c r="F289" s="28">
        <v>40</v>
      </c>
      <c r="G289" s="16" t="s">
        <v>360</v>
      </c>
      <c r="H289" s="16" t="s">
        <v>279</v>
      </c>
      <c r="I289" s="16" t="s">
        <v>674</v>
      </c>
    </row>
    <row r="290" spans="1:9" x14ac:dyDescent="0.35">
      <c r="A290" s="33">
        <v>45847</v>
      </c>
      <c r="B290" s="16" t="s">
        <v>340</v>
      </c>
      <c r="C290" s="16" t="s">
        <v>238</v>
      </c>
      <c r="D290" s="16">
        <v>1</v>
      </c>
      <c r="E290" s="16" t="s">
        <v>274</v>
      </c>
      <c r="F290" s="28">
        <v>20</v>
      </c>
      <c r="G290" s="16" t="s">
        <v>402</v>
      </c>
      <c r="H290" s="16" t="s">
        <v>276</v>
      </c>
      <c r="I290" s="16" t="s">
        <v>674</v>
      </c>
    </row>
    <row r="291" spans="1:9" x14ac:dyDescent="0.35">
      <c r="A291" s="33">
        <v>45847</v>
      </c>
      <c r="B291" s="16" t="s">
        <v>340</v>
      </c>
      <c r="C291" s="16" t="s">
        <v>238</v>
      </c>
      <c r="D291" s="16">
        <v>2</v>
      </c>
      <c r="E291" s="16" t="s">
        <v>274</v>
      </c>
      <c r="F291" s="28">
        <v>40</v>
      </c>
      <c r="G291" s="16" t="s">
        <v>368</v>
      </c>
      <c r="H291" s="16" t="s">
        <v>276</v>
      </c>
      <c r="I291" s="16" t="s">
        <v>674</v>
      </c>
    </row>
    <row r="292" spans="1:9" x14ac:dyDescent="0.35">
      <c r="A292" s="33">
        <v>45847</v>
      </c>
      <c r="B292" s="16" t="s">
        <v>340</v>
      </c>
      <c r="C292" s="16" t="s">
        <v>238</v>
      </c>
      <c r="D292" s="16">
        <v>1</v>
      </c>
      <c r="E292" s="16" t="s">
        <v>274</v>
      </c>
      <c r="F292" s="28">
        <v>20</v>
      </c>
      <c r="G292" s="16" t="s">
        <v>365</v>
      </c>
      <c r="H292" s="16" t="s">
        <v>279</v>
      </c>
      <c r="I292" s="16" t="s">
        <v>674</v>
      </c>
    </row>
    <row r="293" spans="1:9" x14ac:dyDescent="0.35">
      <c r="A293" s="33">
        <v>45847</v>
      </c>
      <c r="B293" s="16" t="s">
        <v>340</v>
      </c>
      <c r="C293" s="16" t="s">
        <v>238</v>
      </c>
      <c r="D293" s="16">
        <v>1</v>
      </c>
      <c r="E293" s="16" t="s">
        <v>274</v>
      </c>
      <c r="F293" s="28">
        <v>20</v>
      </c>
      <c r="G293" s="16" t="s">
        <v>369</v>
      </c>
      <c r="H293" s="16" t="s">
        <v>279</v>
      </c>
      <c r="I293" s="16" t="s">
        <v>674</v>
      </c>
    </row>
    <row r="294" spans="1:9" x14ac:dyDescent="0.35">
      <c r="A294" s="33">
        <v>45847</v>
      </c>
      <c r="B294" s="16" t="s">
        <v>340</v>
      </c>
      <c r="C294" s="16" t="s">
        <v>238</v>
      </c>
      <c r="D294" s="16">
        <v>2</v>
      </c>
      <c r="E294" s="16" t="s">
        <v>274</v>
      </c>
      <c r="F294" s="28">
        <v>40</v>
      </c>
      <c r="G294" s="16" t="s">
        <v>400</v>
      </c>
      <c r="H294" s="16" t="s">
        <v>279</v>
      </c>
      <c r="I294" s="16" t="s">
        <v>674</v>
      </c>
    </row>
    <row r="295" spans="1:9" x14ac:dyDescent="0.35">
      <c r="A295" s="33">
        <v>45847</v>
      </c>
      <c r="B295" s="16" t="s">
        <v>266</v>
      </c>
      <c r="C295" s="16" t="s">
        <v>238</v>
      </c>
      <c r="D295" s="16">
        <v>1</v>
      </c>
      <c r="E295" s="16" t="s">
        <v>274</v>
      </c>
      <c r="F295" s="28">
        <v>21.7</v>
      </c>
      <c r="G295" s="16" t="s">
        <v>367</v>
      </c>
      <c r="H295" s="16" t="s">
        <v>279</v>
      </c>
      <c r="I295" s="16" t="s">
        <v>674</v>
      </c>
    </row>
    <row r="296" spans="1:9" x14ac:dyDescent="0.35">
      <c r="A296" s="33">
        <v>45847</v>
      </c>
      <c r="B296" s="16" t="s">
        <v>253</v>
      </c>
      <c r="C296" s="16" t="s">
        <v>238</v>
      </c>
      <c r="D296" s="16">
        <v>1</v>
      </c>
      <c r="E296" s="16" t="s">
        <v>274</v>
      </c>
      <c r="F296" s="28">
        <v>20</v>
      </c>
      <c r="G296" s="16" t="s">
        <v>363</v>
      </c>
      <c r="H296" s="16" t="s">
        <v>279</v>
      </c>
      <c r="I296" s="16" t="s">
        <v>674</v>
      </c>
    </row>
    <row r="297" spans="1:9" x14ac:dyDescent="0.35">
      <c r="A297" s="33">
        <v>45847</v>
      </c>
      <c r="B297" s="16" t="s">
        <v>253</v>
      </c>
      <c r="C297" s="16" t="s">
        <v>238</v>
      </c>
      <c r="D297" s="16">
        <v>1</v>
      </c>
      <c r="E297" s="16" t="s">
        <v>274</v>
      </c>
      <c r="F297" s="28">
        <v>20</v>
      </c>
      <c r="G297" s="16" t="s">
        <v>383</v>
      </c>
      <c r="H297" s="16" t="s">
        <v>276</v>
      </c>
      <c r="I297" s="16" t="s">
        <v>674</v>
      </c>
    </row>
    <row r="298" spans="1:9" x14ac:dyDescent="0.35">
      <c r="A298" s="33">
        <v>45847</v>
      </c>
      <c r="B298" s="16" t="s">
        <v>253</v>
      </c>
      <c r="C298" s="16" t="s">
        <v>238</v>
      </c>
      <c r="D298" s="16">
        <v>1</v>
      </c>
      <c r="E298" s="16" t="s">
        <v>274</v>
      </c>
      <c r="F298" s="28">
        <v>20</v>
      </c>
      <c r="G298" s="16" t="s">
        <v>391</v>
      </c>
      <c r="H298" s="16" t="s">
        <v>279</v>
      </c>
      <c r="I298" s="16" t="s">
        <v>674</v>
      </c>
    </row>
    <row r="299" spans="1:9" x14ac:dyDescent="0.35">
      <c r="A299" s="33">
        <v>45847</v>
      </c>
      <c r="B299" s="16" t="s">
        <v>283</v>
      </c>
      <c r="C299" s="16" t="s">
        <v>238</v>
      </c>
      <c r="D299" s="16">
        <v>1</v>
      </c>
      <c r="E299" s="16" t="s">
        <v>274</v>
      </c>
      <c r="F299" s="28">
        <v>20</v>
      </c>
      <c r="G299" s="16" t="s">
        <v>385</v>
      </c>
      <c r="H299" s="16" t="s">
        <v>279</v>
      </c>
      <c r="I299" s="16" t="s">
        <v>674</v>
      </c>
    </row>
    <row r="300" spans="1:9" x14ac:dyDescent="0.35">
      <c r="A300" s="33">
        <v>45847</v>
      </c>
      <c r="B300" s="16" t="s">
        <v>255</v>
      </c>
      <c r="C300" s="16" t="s">
        <v>238</v>
      </c>
      <c r="D300" s="16">
        <v>1</v>
      </c>
      <c r="E300" s="16" t="s">
        <v>274</v>
      </c>
      <c r="F300" s="28">
        <v>20</v>
      </c>
      <c r="G300" s="16" t="s">
        <v>421</v>
      </c>
      <c r="H300" s="16" t="s">
        <v>279</v>
      </c>
      <c r="I300" s="16" t="s">
        <v>674</v>
      </c>
    </row>
    <row r="301" spans="1:9" x14ac:dyDescent="0.35">
      <c r="A301" s="33">
        <v>45847</v>
      </c>
      <c r="B301" s="16" t="s">
        <v>255</v>
      </c>
      <c r="C301" s="16" t="s">
        <v>238</v>
      </c>
      <c r="D301" s="16">
        <v>1</v>
      </c>
      <c r="E301" s="16" t="s">
        <v>274</v>
      </c>
      <c r="F301" s="28">
        <v>20</v>
      </c>
      <c r="G301" s="16" t="s">
        <v>396</v>
      </c>
      <c r="H301" s="16" t="s">
        <v>276</v>
      </c>
      <c r="I301" s="16" t="s">
        <v>674</v>
      </c>
    </row>
    <row r="302" spans="1:9" x14ac:dyDescent="0.35">
      <c r="A302" s="33">
        <v>45847</v>
      </c>
      <c r="B302" s="16" t="s">
        <v>254</v>
      </c>
      <c r="C302" s="16" t="s">
        <v>238</v>
      </c>
      <c r="D302" s="16">
        <v>1</v>
      </c>
      <c r="E302" s="16" t="s">
        <v>274</v>
      </c>
      <c r="F302" s="28">
        <v>20</v>
      </c>
      <c r="G302" s="16" t="s">
        <v>401</v>
      </c>
      <c r="H302" s="16" t="s">
        <v>276</v>
      </c>
      <c r="I302" s="16" t="s">
        <v>674</v>
      </c>
    </row>
    <row r="303" spans="1:9" x14ac:dyDescent="0.35">
      <c r="A303" s="33">
        <v>45847</v>
      </c>
      <c r="B303" s="16" t="s">
        <v>254</v>
      </c>
      <c r="C303" s="16" t="s">
        <v>238</v>
      </c>
      <c r="D303" s="16">
        <v>1</v>
      </c>
      <c r="E303" s="16" t="s">
        <v>274</v>
      </c>
      <c r="F303" s="28">
        <v>20</v>
      </c>
      <c r="G303" s="16" t="s">
        <v>384</v>
      </c>
      <c r="H303" s="16" t="s">
        <v>276</v>
      </c>
      <c r="I303" s="16" t="s">
        <v>674</v>
      </c>
    </row>
    <row r="304" spans="1:9" x14ac:dyDescent="0.35">
      <c r="A304" s="33">
        <v>45847</v>
      </c>
      <c r="B304" s="16" t="s">
        <v>370</v>
      </c>
      <c r="C304" s="16" t="s">
        <v>238</v>
      </c>
      <c r="D304" s="16">
        <v>2</v>
      </c>
      <c r="E304" s="16" t="s">
        <v>274</v>
      </c>
      <c r="F304" s="28">
        <v>40</v>
      </c>
      <c r="G304" s="16" t="s">
        <v>371</v>
      </c>
      <c r="H304" s="16" t="s">
        <v>279</v>
      </c>
      <c r="I304" s="16" t="s">
        <v>674</v>
      </c>
    </row>
    <row r="305" spans="1:9" x14ac:dyDescent="0.35">
      <c r="A305" s="33">
        <v>45847</v>
      </c>
      <c r="B305" s="16" t="s">
        <v>257</v>
      </c>
      <c r="C305" s="16" t="s">
        <v>238</v>
      </c>
      <c r="D305" s="16">
        <v>1</v>
      </c>
      <c r="E305" s="16" t="s">
        <v>274</v>
      </c>
      <c r="F305" s="28">
        <v>20</v>
      </c>
      <c r="G305" s="16" t="s">
        <v>422</v>
      </c>
      <c r="H305" s="16" t="s">
        <v>423</v>
      </c>
      <c r="I305" s="16" t="s">
        <v>674</v>
      </c>
    </row>
    <row r="306" spans="1:9" x14ac:dyDescent="0.35">
      <c r="A306" s="33">
        <v>45847</v>
      </c>
      <c r="B306" s="16" t="s">
        <v>257</v>
      </c>
      <c r="C306" s="16" t="s">
        <v>238</v>
      </c>
      <c r="D306" s="16">
        <v>1</v>
      </c>
      <c r="E306" s="16" t="s">
        <v>274</v>
      </c>
      <c r="F306" s="28">
        <v>20</v>
      </c>
      <c r="G306" s="16" t="s">
        <v>379</v>
      </c>
      <c r="H306" s="16" t="s">
        <v>276</v>
      </c>
      <c r="I306" s="16" t="s">
        <v>674</v>
      </c>
    </row>
    <row r="307" spans="1:9" x14ac:dyDescent="0.35">
      <c r="A307" s="33">
        <v>45847</v>
      </c>
      <c r="B307" s="16" t="s">
        <v>257</v>
      </c>
      <c r="C307" s="16" t="s">
        <v>238</v>
      </c>
      <c r="D307" s="16">
        <v>1</v>
      </c>
      <c r="E307" s="16" t="s">
        <v>274</v>
      </c>
      <c r="F307" s="28">
        <v>20</v>
      </c>
      <c r="G307" s="16" t="s">
        <v>417</v>
      </c>
      <c r="H307" s="16" t="s">
        <v>276</v>
      </c>
      <c r="I307" s="16" t="s">
        <v>674</v>
      </c>
    </row>
    <row r="308" spans="1:9" x14ac:dyDescent="0.35">
      <c r="A308" s="33">
        <v>45847</v>
      </c>
      <c r="B308" s="16" t="s">
        <v>408</v>
      </c>
      <c r="C308" s="16" t="s">
        <v>227</v>
      </c>
      <c r="D308" s="16">
        <v>1</v>
      </c>
      <c r="E308" s="16" t="s">
        <v>274</v>
      </c>
      <c r="F308" s="28">
        <v>20</v>
      </c>
      <c r="G308" s="16" t="s">
        <v>409</v>
      </c>
      <c r="I308" s="16" t="s">
        <v>674</v>
      </c>
    </row>
    <row r="309" spans="1:9" x14ac:dyDescent="0.35">
      <c r="A309" s="33">
        <v>45847</v>
      </c>
      <c r="B309" s="16" t="s">
        <v>331</v>
      </c>
      <c r="C309" s="16" t="s">
        <v>238</v>
      </c>
      <c r="D309" s="16">
        <v>1</v>
      </c>
      <c r="E309" s="16" t="s">
        <v>274</v>
      </c>
      <c r="F309" s="28">
        <v>20</v>
      </c>
      <c r="G309" s="16" t="s">
        <v>414</v>
      </c>
      <c r="H309" s="16" t="s">
        <v>279</v>
      </c>
      <c r="I309" s="16" t="s">
        <v>674</v>
      </c>
    </row>
    <row r="310" spans="1:9" x14ac:dyDescent="0.35">
      <c r="A310" s="33">
        <v>45847</v>
      </c>
      <c r="B310" s="16" t="s">
        <v>331</v>
      </c>
      <c r="C310" s="16" t="s">
        <v>238</v>
      </c>
      <c r="D310" s="16">
        <v>1</v>
      </c>
      <c r="E310" s="16" t="s">
        <v>274</v>
      </c>
      <c r="F310" s="28">
        <v>20</v>
      </c>
      <c r="G310" s="16" t="s">
        <v>364</v>
      </c>
      <c r="H310" s="16" t="s">
        <v>276</v>
      </c>
      <c r="I310" s="16" t="s">
        <v>674</v>
      </c>
    </row>
    <row r="311" spans="1:9" x14ac:dyDescent="0.35">
      <c r="A311" s="33">
        <v>45847</v>
      </c>
      <c r="B311" s="16" t="s">
        <v>331</v>
      </c>
      <c r="C311" s="16" t="s">
        <v>238</v>
      </c>
      <c r="D311" s="16">
        <v>1</v>
      </c>
      <c r="E311" s="16" t="s">
        <v>274</v>
      </c>
      <c r="F311" s="28">
        <v>20</v>
      </c>
      <c r="G311" s="16" t="s">
        <v>404</v>
      </c>
      <c r="H311" s="16" t="s">
        <v>279</v>
      </c>
      <c r="I311" s="16" t="s">
        <v>674</v>
      </c>
    </row>
    <row r="312" spans="1:9" x14ac:dyDescent="0.35">
      <c r="A312" s="33">
        <v>45847</v>
      </c>
      <c r="B312" s="16" t="s">
        <v>418</v>
      </c>
      <c r="C312" s="16" t="s">
        <v>238</v>
      </c>
      <c r="D312" s="16">
        <v>1</v>
      </c>
      <c r="E312" s="16" t="s">
        <v>274</v>
      </c>
      <c r="F312" s="28">
        <v>20</v>
      </c>
      <c r="G312" s="16" t="s">
        <v>419</v>
      </c>
      <c r="H312" s="16" t="s">
        <v>276</v>
      </c>
      <c r="I312" s="16" t="s">
        <v>674</v>
      </c>
    </row>
    <row r="313" spans="1:9" x14ac:dyDescent="0.35">
      <c r="A313" s="33">
        <v>45847</v>
      </c>
      <c r="B313" s="16" t="s">
        <v>336</v>
      </c>
      <c r="C313" s="16" t="s">
        <v>238</v>
      </c>
      <c r="D313" s="16">
        <v>1</v>
      </c>
      <c r="E313" s="16" t="s">
        <v>274</v>
      </c>
      <c r="F313" s="28">
        <v>20</v>
      </c>
      <c r="G313" s="16" t="s">
        <v>420</v>
      </c>
      <c r="H313" s="16" t="s">
        <v>279</v>
      </c>
      <c r="I313" s="16" t="s">
        <v>674</v>
      </c>
    </row>
    <row r="314" spans="1:9" x14ac:dyDescent="0.35">
      <c r="A314" s="33">
        <v>45847</v>
      </c>
      <c r="B314" s="16" t="s">
        <v>312</v>
      </c>
      <c r="C314" s="16" t="s">
        <v>238</v>
      </c>
      <c r="D314" s="16">
        <v>1</v>
      </c>
      <c r="E314" s="16" t="s">
        <v>274</v>
      </c>
      <c r="F314" s="28">
        <v>20</v>
      </c>
      <c r="G314" s="16" t="s">
        <v>380</v>
      </c>
      <c r="H314" s="16" t="s">
        <v>276</v>
      </c>
      <c r="I314" s="16" t="s">
        <v>674</v>
      </c>
    </row>
    <row r="315" spans="1:9" x14ac:dyDescent="0.35">
      <c r="A315" s="33">
        <v>45847</v>
      </c>
      <c r="B315" s="16" t="s">
        <v>312</v>
      </c>
      <c r="C315" s="16" t="s">
        <v>238</v>
      </c>
      <c r="D315" s="16">
        <v>1</v>
      </c>
      <c r="E315" s="16" t="s">
        <v>274</v>
      </c>
      <c r="F315" s="28">
        <v>20</v>
      </c>
      <c r="G315" s="16" t="s">
        <v>376</v>
      </c>
      <c r="H315" s="16" t="s">
        <v>276</v>
      </c>
      <c r="I315" s="16" t="s">
        <v>674</v>
      </c>
    </row>
    <row r="316" spans="1:9" x14ac:dyDescent="0.35">
      <c r="A316" s="33">
        <v>45847</v>
      </c>
      <c r="B316" s="16" t="s">
        <v>312</v>
      </c>
      <c r="C316" s="16" t="s">
        <v>227</v>
      </c>
      <c r="D316" s="16">
        <v>1</v>
      </c>
      <c r="E316" s="16" t="s">
        <v>274</v>
      </c>
      <c r="F316" s="28">
        <v>25</v>
      </c>
      <c r="G316" s="16" t="s">
        <v>362</v>
      </c>
      <c r="I316" s="16" t="s">
        <v>674</v>
      </c>
    </row>
    <row r="317" spans="1:9" x14ac:dyDescent="0.35">
      <c r="A317" s="33">
        <v>45847</v>
      </c>
      <c r="B317" s="16" t="s">
        <v>386</v>
      </c>
      <c r="C317" s="16" t="s">
        <v>238</v>
      </c>
      <c r="D317" s="16">
        <v>1</v>
      </c>
      <c r="E317" s="16" t="s">
        <v>274</v>
      </c>
      <c r="F317" s="28">
        <v>20</v>
      </c>
      <c r="G317" s="16" t="s">
        <v>390</v>
      </c>
      <c r="H317" s="16" t="s">
        <v>276</v>
      </c>
      <c r="I317" s="16" t="s">
        <v>674</v>
      </c>
    </row>
    <row r="318" spans="1:9" x14ac:dyDescent="0.35">
      <c r="A318" s="33">
        <v>45847</v>
      </c>
      <c r="B318" s="16" t="s">
        <v>296</v>
      </c>
      <c r="C318" s="16" t="s">
        <v>238</v>
      </c>
      <c r="D318" s="16">
        <v>1</v>
      </c>
      <c r="E318" s="16" t="s">
        <v>274</v>
      </c>
      <c r="F318" s="28">
        <v>20</v>
      </c>
      <c r="G318" s="16" t="s">
        <v>394</v>
      </c>
      <c r="H318" s="16" t="s">
        <v>276</v>
      </c>
      <c r="I318" s="16" t="s">
        <v>674</v>
      </c>
    </row>
    <row r="319" spans="1:9" x14ac:dyDescent="0.35">
      <c r="A319" s="33">
        <v>45847</v>
      </c>
      <c r="B319" s="16" t="s">
        <v>296</v>
      </c>
      <c r="C319" s="16" t="s">
        <v>238</v>
      </c>
      <c r="D319" s="16">
        <v>1</v>
      </c>
      <c r="E319" s="16" t="s">
        <v>274</v>
      </c>
      <c r="F319" s="28">
        <v>20</v>
      </c>
      <c r="G319" s="16" t="s">
        <v>297</v>
      </c>
      <c r="H319" s="16" t="s">
        <v>276</v>
      </c>
      <c r="I319" s="16" t="s">
        <v>674</v>
      </c>
    </row>
    <row r="320" spans="1:9" x14ac:dyDescent="0.35">
      <c r="A320" s="33">
        <v>45847</v>
      </c>
      <c r="B320" s="16" t="s">
        <v>296</v>
      </c>
      <c r="C320" s="16" t="s">
        <v>238</v>
      </c>
      <c r="D320" s="16">
        <v>1</v>
      </c>
      <c r="E320" s="16" t="s">
        <v>274</v>
      </c>
      <c r="F320" s="28">
        <v>20</v>
      </c>
      <c r="G320" s="16" t="s">
        <v>389</v>
      </c>
      <c r="H320" s="16" t="s">
        <v>276</v>
      </c>
      <c r="I320" s="16" t="s">
        <v>674</v>
      </c>
    </row>
    <row r="321" spans="1:9" x14ac:dyDescent="0.35">
      <c r="A321" s="33">
        <v>45847</v>
      </c>
      <c r="B321" s="16" t="s">
        <v>296</v>
      </c>
      <c r="C321" s="16" t="s">
        <v>238</v>
      </c>
      <c r="D321" s="16">
        <v>1</v>
      </c>
      <c r="E321" s="16" t="s">
        <v>274</v>
      </c>
      <c r="F321" s="28">
        <v>20</v>
      </c>
      <c r="G321" s="16" t="s">
        <v>366</v>
      </c>
      <c r="H321" s="16" t="s">
        <v>279</v>
      </c>
      <c r="I321" s="16" t="s">
        <v>674</v>
      </c>
    </row>
    <row r="322" spans="1:9" x14ac:dyDescent="0.35">
      <c r="A322" s="33">
        <v>45847</v>
      </c>
      <c r="B322" s="16" t="s">
        <v>296</v>
      </c>
      <c r="C322" s="16" t="s">
        <v>238</v>
      </c>
      <c r="D322" s="16">
        <v>1</v>
      </c>
      <c r="E322" s="16" t="s">
        <v>274</v>
      </c>
      <c r="F322" s="28">
        <v>20</v>
      </c>
      <c r="G322" s="16" t="s">
        <v>393</v>
      </c>
      <c r="H322" s="16" t="s">
        <v>276</v>
      </c>
      <c r="I322" s="16" t="s">
        <v>674</v>
      </c>
    </row>
    <row r="323" spans="1:9" x14ac:dyDescent="0.35">
      <c r="A323" s="33">
        <v>45847</v>
      </c>
      <c r="B323" s="16" t="s">
        <v>386</v>
      </c>
      <c r="C323" s="16" t="s">
        <v>238</v>
      </c>
      <c r="D323" s="16">
        <v>1</v>
      </c>
      <c r="E323" s="16" t="s">
        <v>274</v>
      </c>
      <c r="F323" s="28">
        <v>20</v>
      </c>
      <c r="G323" s="16" t="s">
        <v>387</v>
      </c>
      <c r="H323" s="16" t="s">
        <v>276</v>
      </c>
      <c r="I323" s="16" t="s">
        <v>674</v>
      </c>
    </row>
    <row r="324" spans="1:9" x14ac:dyDescent="0.35">
      <c r="A324" s="33">
        <v>45846</v>
      </c>
      <c r="B324" s="16" t="s">
        <v>372</v>
      </c>
      <c r="C324" s="16" t="s">
        <v>227</v>
      </c>
      <c r="D324" s="16">
        <v>1</v>
      </c>
      <c r="E324" s="16" t="s">
        <v>274</v>
      </c>
      <c r="F324" s="28">
        <v>20</v>
      </c>
      <c r="G324" s="16" t="s">
        <v>449</v>
      </c>
      <c r="I324" s="16" t="s">
        <v>674</v>
      </c>
    </row>
    <row r="325" spans="1:9" x14ac:dyDescent="0.35">
      <c r="A325" s="33">
        <v>45846</v>
      </c>
      <c r="B325" s="16" t="s">
        <v>491</v>
      </c>
      <c r="C325" s="16" t="s">
        <v>238</v>
      </c>
      <c r="D325" s="16">
        <v>1</v>
      </c>
      <c r="E325" s="16" t="s">
        <v>274</v>
      </c>
      <c r="F325" s="28">
        <v>20</v>
      </c>
      <c r="G325" s="16" t="s">
        <v>492</v>
      </c>
      <c r="H325" s="16" t="s">
        <v>276</v>
      </c>
      <c r="I325" s="16" t="s">
        <v>674</v>
      </c>
    </row>
    <row r="326" spans="1:9" x14ac:dyDescent="0.35">
      <c r="A326" s="33">
        <v>45846</v>
      </c>
      <c r="B326" s="16" t="s">
        <v>263</v>
      </c>
      <c r="C326" s="16" t="s">
        <v>238</v>
      </c>
      <c r="D326" s="16">
        <v>1</v>
      </c>
      <c r="E326" s="16" t="s">
        <v>274</v>
      </c>
      <c r="F326" s="28">
        <v>20</v>
      </c>
      <c r="G326" s="16" t="s">
        <v>473</v>
      </c>
      <c r="I326" s="16" t="s">
        <v>674</v>
      </c>
    </row>
    <row r="327" spans="1:9" x14ac:dyDescent="0.35">
      <c r="A327" s="33">
        <v>45846</v>
      </c>
      <c r="B327" s="16" t="s">
        <v>246</v>
      </c>
      <c r="C327" s="16" t="s">
        <v>238</v>
      </c>
      <c r="D327" s="16">
        <v>1</v>
      </c>
      <c r="E327" s="16" t="s">
        <v>274</v>
      </c>
      <c r="F327" s="28">
        <v>20</v>
      </c>
      <c r="G327" s="16" t="s">
        <v>498</v>
      </c>
      <c r="H327" s="16" t="s">
        <v>276</v>
      </c>
      <c r="I327" s="16" t="s">
        <v>674</v>
      </c>
    </row>
    <row r="328" spans="1:9" x14ac:dyDescent="0.35">
      <c r="A328" s="33">
        <v>45846</v>
      </c>
      <c r="B328" s="16" t="s">
        <v>246</v>
      </c>
      <c r="C328" s="16" t="s">
        <v>238</v>
      </c>
      <c r="D328" s="16">
        <v>1</v>
      </c>
      <c r="E328" s="16" t="s">
        <v>274</v>
      </c>
      <c r="F328" s="28">
        <v>20</v>
      </c>
      <c r="G328" s="16" t="s">
        <v>437</v>
      </c>
      <c r="H328" s="16" t="s">
        <v>276</v>
      </c>
      <c r="I328" s="16" t="s">
        <v>674</v>
      </c>
    </row>
    <row r="329" spans="1:9" x14ac:dyDescent="0.35">
      <c r="A329" s="33">
        <v>45846</v>
      </c>
      <c r="B329" s="16" t="s">
        <v>270</v>
      </c>
      <c r="C329" s="16" t="s">
        <v>238</v>
      </c>
      <c r="D329" s="16">
        <v>1</v>
      </c>
      <c r="E329" s="16" t="s">
        <v>274</v>
      </c>
      <c r="F329" s="28">
        <v>20</v>
      </c>
      <c r="G329" s="16" t="s">
        <v>396</v>
      </c>
      <c r="H329" s="16" t="s">
        <v>276</v>
      </c>
      <c r="I329" s="16" t="s">
        <v>674</v>
      </c>
    </row>
    <row r="330" spans="1:9" x14ac:dyDescent="0.35">
      <c r="A330" s="33">
        <v>45846</v>
      </c>
      <c r="B330" s="16" t="s">
        <v>272</v>
      </c>
      <c r="C330" s="16" t="s">
        <v>238</v>
      </c>
      <c r="D330" s="16">
        <v>1</v>
      </c>
      <c r="E330" s="16" t="s">
        <v>274</v>
      </c>
      <c r="F330" s="28">
        <v>20</v>
      </c>
      <c r="G330" s="16" t="s">
        <v>480</v>
      </c>
      <c r="H330" s="16" t="s">
        <v>276</v>
      </c>
      <c r="I330" s="16" t="s">
        <v>674</v>
      </c>
    </row>
    <row r="331" spans="1:9" x14ac:dyDescent="0.35">
      <c r="A331" s="33">
        <v>45846</v>
      </c>
      <c r="B331" s="16" t="s">
        <v>272</v>
      </c>
      <c r="C331" s="16" t="s">
        <v>227</v>
      </c>
      <c r="D331" s="16">
        <v>1</v>
      </c>
      <c r="E331" s="16" t="s">
        <v>274</v>
      </c>
      <c r="F331" s="28">
        <v>10</v>
      </c>
      <c r="G331" s="16" t="s">
        <v>430</v>
      </c>
      <c r="I331" s="16" t="s">
        <v>674</v>
      </c>
    </row>
    <row r="332" spans="1:9" x14ac:dyDescent="0.35">
      <c r="A332" s="33">
        <v>45846</v>
      </c>
      <c r="B332" s="16" t="s">
        <v>267</v>
      </c>
      <c r="C332" s="16" t="s">
        <v>238</v>
      </c>
      <c r="D332" s="16">
        <v>1</v>
      </c>
      <c r="E332" s="16" t="s">
        <v>274</v>
      </c>
      <c r="F332" s="28">
        <v>20</v>
      </c>
      <c r="G332" s="16" t="s">
        <v>464</v>
      </c>
      <c r="H332" s="16" t="s">
        <v>276</v>
      </c>
      <c r="I332" s="16" t="s">
        <v>674</v>
      </c>
    </row>
    <row r="333" spans="1:9" x14ac:dyDescent="0.35">
      <c r="A333" s="33">
        <v>45846</v>
      </c>
      <c r="B333" s="16" t="s">
        <v>267</v>
      </c>
      <c r="C333" s="16" t="s">
        <v>238</v>
      </c>
      <c r="D333" s="16">
        <v>1</v>
      </c>
      <c r="E333" s="16" t="s">
        <v>274</v>
      </c>
      <c r="F333" s="28">
        <v>20</v>
      </c>
      <c r="G333" s="16" t="s">
        <v>484</v>
      </c>
      <c r="H333" s="16" t="s">
        <v>276</v>
      </c>
      <c r="I333" s="16" t="s">
        <v>674</v>
      </c>
    </row>
    <row r="334" spans="1:9" x14ac:dyDescent="0.35">
      <c r="A334" s="33">
        <v>45846</v>
      </c>
      <c r="B334" s="16" t="s">
        <v>260</v>
      </c>
      <c r="C334" s="16" t="s">
        <v>238</v>
      </c>
      <c r="D334" s="16">
        <v>1</v>
      </c>
      <c r="E334" s="16" t="s">
        <v>274</v>
      </c>
      <c r="F334" s="28">
        <v>20</v>
      </c>
      <c r="G334" s="16" t="s">
        <v>283</v>
      </c>
      <c r="H334" s="16" t="s">
        <v>276</v>
      </c>
      <c r="I334" s="16" t="s">
        <v>674</v>
      </c>
    </row>
    <row r="335" spans="1:9" x14ac:dyDescent="0.35">
      <c r="A335" s="33">
        <v>45846</v>
      </c>
      <c r="B335" s="16" t="s">
        <v>260</v>
      </c>
      <c r="C335" s="16" t="s">
        <v>238</v>
      </c>
      <c r="D335" s="16">
        <v>1</v>
      </c>
      <c r="E335" s="16" t="s">
        <v>274</v>
      </c>
      <c r="F335" s="28">
        <v>20</v>
      </c>
      <c r="G335" s="16" t="s">
        <v>443</v>
      </c>
      <c r="H335" s="16" t="s">
        <v>276</v>
      </c>
      <c r="I335" s="16" t="s">
        <v>674</v>
      </c>
    </row>
    <row r="336" spans="1:9" x14ac:dyDescent="0.35">
      <c r="A336" s="33">
        <v>45846</v>
      </c>
      <c r="B336" s="16" t="s">
        <v>260</v>
      </c>
      <c r="C336" s="16" t="s">
        <v>238</v>
      </c>
      <c r="D336" s="16">
        <v>1</v>
      </c>
      <c r="E336" s="16" t="s">
        <v>274</v>
      </c>
      <c r="F336" s="28">
        <v>20</v>
      </c>
      <c r="G336" s="16" t="s">
        <v>456</v>
      </c>
      <c r="H336" s="16" t="s">
        <v>276</v>
      </c>
      <c r="I336" s="16" t="s">
        <v>674</v>
      </c>
    </row>
    <row r="337" spans="1:9" x14ac:dyDescent="0.35">
      <c r="A337" s="33">
        <v>45846</v>
      </c>
      <c r="B337" s="16" t="s">
        <v>260</v>
      </c>
      <c r="C337" s="16" t="s">
        <v>238</v>
      </c>
      <c r="D337" s="16">
        <v>1</v>
      </c>
      <c r="E337" s="16" t="s">
        <v>274</v>
      </c>
      <c r="F337" s="28">
        <v>20</v>
      </c>
      <c r="G337" s="16" t="s">
        <v>470</v>
      </c>
      <c r="H337" s="16" t="s">
        <v>276</v>
      </c>
      <c r="I337" s="16" t="s">
        <v>674</v>
      </c>
    </row>
    <row r="338" spans="1:9" x14ac:dyDescent="0.35">
      <c r="A338" s="33">
        <v>45846</v>
      </c>
      <c r="B338" s="16" t="s">
        <v>262</v>
      </c>
      <c r="C338" s="16" t="s">
        <v>238</v>
      </c>
      <c r="D338" s="16">
        <v>1</v>
      </c>
      <c r="E338" s="16" t="s">
        <v>274</v>
      </c>
      <c r="F338" s="28">
        <v>20</v>
      </c>
      <c r="G338" s="16" t="s">
        <v>471</v>
      </c>
      <c r="I338" s="16" t="s">
        <v>674</v>
      </c>
    </row>
    <row r="339" spans="1:9" x14ac:dyDescent="0.35">
      <c r="A339" s="33">
        <v>45846</v>
      </c>
      <c r="B339" s="16" t="s">
        <v>249</v>
      </c>
      <c r="C339" s="16" t="s">
        <v>238</v>
      </c>
      <c r="D339" s="16">
        <v>1</v>
      </c>
      <c r="E339" s="16" t="s">
        <v>274</v>
      </c>
      <c r="F339" s="28">
        <v>20</v>
      </c>
      <c r="G339" s="16" t="s">
        <v>452</v>
      </c>
      <c r="H339" s="16" t="s">
        <v>276</v>
      </c>
      <c r="I339" s="16" t="s">
        <v>674</v>
      </c>
    </row>
    <row r="340" spans="1:9" x14ac:dyDescent="0.35">
      <c r="A340" s="33">
        <v>45846</v>
      </c>
      <c r="B340" s="16" t="s">
        <v>241</v>
      </c>
      <c r="C340" s="16" t="s">
        <v>238</v>
      </c>
      <c r="D340" s="16">
        <v>1</v>
      </c>
      <c r="E340" s="16" t="s">
        <v>274</v>
      </c>
      <c r="F340" s="28">
        <v>20</v>
      </c>
      <c r="G340" s="16" t="s">
        <v>440</v>
      </c>
      <c r="H340" s="16" t="s">
        <v>276</v>
      </c>
      <c r="I340" s="16" t="s">
        <v>674</v>
      </c>
    </row>
    <row r="341" spans="1:9" x14ac:dyDescent="0.35">
      <c r="A341" s="33">
        <v>45846</v>
      </c>
      <c r="B341" s="16" t="s">
        <v>241</v>
      </c>
      <c r="C341" s="16" t="s">
        <v>238</v>
      </c>
      <c r="D341" s="16">
        <v>1</v>
      </c>
      <c r="E341" s="16" t="s">
        <v>274</v>
      </c>
      <c r="F341" s="28">
        <v>20</v>
      </c>
      <c r="G341" s="16" t="s">
        <v>472</v>
      </c>
      <c r="I341" s="16" t="s">
        <v>674</v>
      </c>
    </row>
    <row r="342" spans="1:9" x14ac:dyDescent="0.35">
      <c r="A342" s="33">
        <v>45846</v>
      </c>
      <c r="B342" s="16" t="s">
        <v>241</v>
      </c>
      <c r="C342" s="16" t="s">
        <v>238</v>
      </c>
      <c r="D342" s="16">
        <v>1</v>
      </c>
      <c r="E342" s="16" t="s">
        <v>274</v>
      </c>
      <c r="F342" s="28">
        <v>20</v>
      </c>
      <c r="G342" s="16" t="s">
        <v>458</v>
      </c>
      <c r="H342" s="16" t="s">
        <v>276</v>
      </c>
      <c r="I342" s="16" t="s">
        <v>674</v>
      </c>
    </row>
    <row r="343" spans="1:9" x14ac:dyDescent="0.35">
      <c r="A343" s="33">
        <v>45846</v>
      </c>
      <c r="B343" s="16" t="s">
        <v>241</v>
      </c>
      <c r="C343" s="16" t="s">
        <v>238</v>
      </c>
      <c r="D343" s="16">
        <v>1</v>
      </c>
      <c r="E343" s="16" t="s">
        <v>274</v>
      </c>
      <c r="F343" s="28">
        <v>20</v>
      </c>
      <c r="G343" s="16" t="s">
        <v>485</v>
      </c>
      <c r="H343" s="16" t="s">
        <v>276</v>
      </c>
      <c r="I343" s="16" t="s">
        <v>674</v>
      </c>
    </row>
    <row r="344" spans="1:9" x14ac:dyDescent="0.35">
      <c r="A344" s="33">
        <v>45846</v>
      </c>
      <c r="B344" s="16" t="s">
        <v>269</v>
      </c>
      <c r="C344" s="16" t="s">
        <v>238</v>
      </c>
      <c r="D344" s="16">
        <v>1</v>
      </c>
      <c r="E344" s="16" t="s">
        <v>274</v>
      </c>
      <c r="F344" s="28">
        <v>20</v>
      </c>
      <c r="G344" s="16" t="s">
        <v>444</v>
      </c>
      <c r="H344" s="16" t="s">
        <v>276</v>
      </c>
      <c r="I344" s="16" t="s">
        <v>674</v>
      </c>
    </row>
    <row r="345" spans="1:9" x14ac:dyDescent="0.35">
      <c r="A345" s="33">
        <v>45846</v>
      </c>
      <c r="B345" s="16" t="s">
        <v>269</v>
      </c>
      <c r="C345" s="16" t="s">
        <v>238</v>
      </c>
      <c r="D345" s="16">
        <v>1</v>
      </c>
      <c r="E345" s="16" t="s">
        <v>274</v>
      </c>
      <c r="F345" s="28">
        <v>20</v>
      </c>
      <c r="G345" s="16" t="s">
        <v>499</v>
      </c>
      <c r="H345" s="16" t="s">
        <v>276</v>
      </c>
      <c r="I345" s="16" t="s">
        <v>674</v>
      </c>
    </row>
    <row r="346" spans="1:9" x14ac:dyDescent="0.35">
      <c r="A346" s="33">
        <v>45846</v>
      </c>
      <c r="B346" s="16" t="s">
        <v>252</v>
      </c>
      <c r="C346" s="16" t="s">
        <v>238</v>
      </c>
      <c r="D346" s="16">
        <v>1</v>
      </c>
      <c r="E346" s="16" t="s">
        <v>274</v>
      </c>
      <c r="F346" s="28">
        <v>20</v>
      </c>
      <c r="G346" s="16" t="s">
        <v>445</v>
      </c>
      <c r="H346" s="16" t="s">
        <v>276</v>
      </c>
      <c r="I346" s="16" t="s">
        <v>674</v>
      </c>
    </row>
    <row r="347" spans="1:9" x14ac:dyDescent="0.35">
      <c r="A347" s="33">
        <v>45846</v>
      </c>
      <c r="B347" s="16" t="s">
        <v>243</v>
      </c>
      <c r="C347" s="16" t="s">
        <v>238</v>
      </c>
      <c r="D347" s="16">
        <v>1</v>
      </c>
      <c r="E347" s="16" t="s">
        <v>274</v>
      </c>
      <c r="F347" s="28">
        <v>20</v>
      </c>
      <c r="G347" s="16" t="s">
        <v>461</v>
      </c>
      <c r="H347" s="16" t="s">
        <v>276</v>
      </c>
      <c r="I347" s="16" t="s">
        <v>674</v>
      </c>
    </row>
    <row r="348" spans="1:9" x14ac:dyDescent="0.35">
      <c r="A348" s="33">
        <v>45846</v>
      </c>
      <c r="B348" s="16" t="s">
        <v>243</v>
      </c>
      <c r="C348" s="16" t="s">
        <v>238</v>
      </c>
      <c r="D348" s="16">
        <v>1</v>
      </c>
      <c r="E348" s="16" t="s">
        <v>274</v>
      </c>
      <c r="F348" s="28">
        <v>20</v>
      </c>
      <c r="G348" s="16" t="s">
        <v>436</v>
      </c>
      <c r="H348" s="16" t="s">
        <v>276</v>
      </c>
      <c r="I348" s="16" t="s">
        <v>674</v>
      </c>
    </row>
    <row r="349" spans="1:9" x14ac:dyDescent="0.35">
      <c r="A349" s="33">
        <v>45846</v>
      </c>
      <c r="B349" s="16" t="s">
        <v>243</v>
      </c>
      <c r="C349" s="16" t="s">
        <v>238</v>
      </c>
      <c r="D349" s="16">
        <v>1</v>
      </c>
      <c r="E349" s="16" t="s">
        <v>274</v>
      </c>
      <c r="F349" s="28">
        <v>20</v>
      </c>
      <c r="G349" s="16" t="s">
        <v>441</v>
      </c>
      <c r="H349" s="16" t="s">
        <v>276</v>
      </c>
      <c r="I349" s="16" t="s">
        <v>674</v>
      </c>
    </row>
    <row r="350" spans="1:9" x14ac:dyDescent="0.35">
      <c r="A350" s="33">
        <v>45846</v>
      </c>
      <c r="B350" s="16" t="s">
        <v>243</v>
      </c>
      <c r="C350" s="16" t="s">
        <v>238</v>
      </c>
      <c r="D350" s="16">
        <v>1</v>
      </c>
      <c r="E350" s="16" t="s">
        <v>274</v>
      </c>
      <c r="F350" s="28">
        <v>20</v>
      </c>
      <c r="G350" s="16" t="s">
        <v>434</v>
      </c>
      <c r="H350" s="16" t="s">
        <v>276</v>
      </c>
      <c r="I350" s="16" t="s">
        <v>674</v>
      </c>
    </row>
    <row r="351" spans="1:9" x14ac:dyDescent="0.35">
      <c r="A351" s="33">
        <v>45846</v>
      </c>
      <c r="B351" s="16" t="s">
        <v>243</v>
      </c>
      <c r="C351" s="16" t="s">
        <v>238</v>
      </c>
      <c r="D351" s="16">
        <v>1</v>
      </c>
      <c r="E351" s="16" t="s">
        <v>274</v>
      </c>
      <c r="F351" s="28">
        <v>20</v>
      </c>
      <c r="G351" s="16" t="s">
        <v>455</v>
      </c>
      <c r="H351" s="16" t="s">
        <v>276</v>
      </c>
      <c r="I351" s="16" t="s">
        <v>674</v>
      </c>
    </row>
    <row r="352" spans="1:9" x14ac:dyDescent="0.35">
      <c r="A352" s="33">
        <v>45846</v>
      </c>
      <c r="B352" s="16" t="s">
        <v>308</v>
      </c>
      <c r="C352" s="16" t="s">
        <v>238</v>
      </c>
      <c r="D352" s="16">
        <v>1</v>
      </c>
      <c r="E352" s="16" t="s">
        <v>274</v>
      </c>
      <c r="F352" s="28">
        <v>20</v>
      </c>
      <c r="G352" s="16" t="s">
        <v>435</v>
      </c>
      <c r="H352" s="16" t="s">
        <v>276</v>
      </c>
      <c r="I352" s="16" t="s">
        <v>674</v>
      </c>
    </row>
    <row r="353" spans="1:9" x14ac:dyDescent="0.35">
      <c r="A353" s="33">
        <v>45846</v>
      </c>
      <c r="B353" s="16" t="s">
        <v>250</v>
      </c>
      <c r="C353" s="16" t="s">
        <v>238</v>
      </c>
      <c r="D353" s="16">
        <v>1</v>
      </c>
      <c r="E353" s="16" t="s">
        <v>274</v>
      </c>
      <c r="F353" s="28">
        <v>20</v>
      </c>
      <c r="G353" s="16" t="s">
        <v>501</v>
      </c>
      <c r="H353" s="16" t="s">
        <v>276</v>
      </c>
      <c r="I353" s="16" t="s">
        <v>674</v>
      </c>
    </row>
    <row r="354" spans="1:9" x14ac:dyDescent="0.35">
      <c r="A354" s="33">
        <v>45846</v>
      </c>
      <c r="B354" s="16" t="s">
        <v>308</v>
      </c>
      <c r="C354" s="16" t="s">
        <v>238</v>
      </c>
      <c r="D354" s="16">
        <v>1</v>
      </c>
      <c r="E354" s="16" t="s">
        <v>274</v>
      </c>
      <c r="F354" s="28">
        <v>20</v>
      </c>
      <c r="G354" s="16" t="s">
        <v>453</v>
      </c>
      <c r="H354" s="16" t="s">
        <v>276</v>
      </c>
      <c r="I354" s="16" t="s">
        <v>674</v>
      </c>
    </row>
    <row r="355" spans="1:9" x14ac:dyDescent="0.35">
      <c r="A355" s="33">
        <v>45846</v>
      </c>
      <c r="B355" s="16" t="s">
        <v>247</v>
      </c>
      <c r="C355" s="16" t="s">
        <v>238</v>
      </c>
      <c r="D355" s="16">
        <v>1</v>
      </c>
      <c r="E355" s="16" t="s">
        <v>274</v>
      </c>
      <c r="F355" s="28">
        <v>20</v>
      </c>
      <c r="G355" s="16" t="s">
        <v>446</v>
      </c>
      <c r="H355" s="16" t="s">
        <v>276</v>
      </c>
      <c r="I355" s="16" t="s">
        <v>674</v>
      </c>
    </row>
    <row r="356" spans="1:9" x14ac:dyDescent="0.35">
      <c r="A356" s="33">
        <v>45846</v>
      </c>
      <c r="B356" s="16" t="s">
        <v>266</v>
      </c>
      <c r="C356" s="16" t="s">
        <v>238</v>
      </c>
      <c r="D356" s="16">
        <v>1</v>
      </c>
      <c r="E356" s="16" t="s">
        <v>274</v>
      </c>
      <c r="F356" s="28">
        <v>20</v>
      </c>
      <c r="G356" s="16" t="s">
        <v>475</v>
      </c>
      <c r="H356" s="16" t="s">
        <v>276</v>
      </c>
      <c r="I356" s="16" t="s">
        <v>674</v>
      </c>
    </row>
    <row r="357" spans="1:9" ht="15" thickBot="1" x14ac:dyDescent="0.4">
      <c r="A357" s="43">
        <v>45846</v>
      </c>
      <c r="B357" s="45" t="s">
        <v>266</v>
      </c>
      <c r="C357" s="16" t="s">
        <v>238</v>
      </c>
      <c r="D357" s="16">
        <v>1</v>
      </c>
      <c r="E357" s="16" t="s">
        <v>274</v>
      </c>
      <c r="F357" s="28">
        <v>20</v>
      </c>
      <c r="G357" s="16" t="s">
        <v>465</v>
      </c>
      <c r="H357" s="16" t="s">
        <v>276</v>
      </c>
      <c r="I357" s="16" t="s">
        <v>674</v>
      </c>
    </row>
    <row r="358" spans="1:9" ht="15" thickBot="1" x14ac:dyDescent="0.4">
      <c r="A358" s="42">
        <v>45846</v>
      </c>
      <c r="B358" s="44" t="s">
        <v>266</v>
      </c>
      <c r="C358" s="16" t="s">
        <v>238</v>
      </c>
      <c r="D358" s="16">
        <v>1</v>
      </c>
      <c r="E358" s="16" t="s">
        <v>274</v>
      </c>
      <c r="F358" s="28">
        <v>20</v>
      </c>
      <c r="G358" s="16" t="s">
        <v>439</v>
      </c>
      <c r="H358" s="16" t="s">
        <v>276</v>
      </c>
      <c r="I358" s="16" t="s">
        <v>674</v>
      </c>
    </row>
    <row r="359" spans="1:9" ht="15" thickBot="1" x14ac:dyDescent="0.4">
      <c r="A359" s="42">
        <v>45846</v>
      </c>
      <c r="B359" s="44" t="s">
        <v>266</v>
      </c>
      <c r="C359" s="16" t="s">
        <v>238</v>
      </c>
      <c r="D359" s="16">
        <v>1</v>
      </c>
      <c r="E359" s="16" t="s">
        <v>274</v>
      </c>
      <c r="F359" s="28">
        <v>20</v>
      </c>
      <c r="G359" s="16" t="s">
        <v>488</v>
      </c>
      <c r="H359" s="16" t="s">
        <v>276</v>
      </c>
      <c r="I359" s="16" t="s">
        <v>674</v>
      </c>
    </row>
    <row r="360" spans="1:9" ht="15" thickBot="1" x14ac:dyDescent="0.4">
      <c r="A360" s="41">
        <v>45846</v>
      </c>
      <c r="B360" s="16" t="s">
        <v>253</v>
      </c>
      <c r="C360" s="16" t="s">
        <v>238</v>
      </c>
      <c r="D360" s="16">
        <v>1</v>
      </c>
      <c r="E360" s="16" t="s">
        <v>274</v>
      </c>
      <c r="F360" s="28">
        <v>20</v>
      </c>
      <c r="G360" s="16" t="s">
        <v>482</v>
      </c>
      <c r="H360" s="16" t="s">
        <v>276</v>
      </c>
      <c r="I360" s="16" t="s">
        <v>674</v>
      </c>
    </row>
    <row r="361" spans="1:9" x14ac:dyDescent="0.35">
      <c r="A361" s="33">
        <v>45846</v>
      </c>
      <c r="B361" s="16" t="s">
        <v>253</v>
      </c>
      <c r="C361" s="16" t="s">
        <v>238</v>
      </c>
      <c r="D361" s="16">
        <v>1</v>
      </c>
      <c r="E361" s="16" t="s">
        <v>274</v>
      </c>
      <c r="F361" s="28">
        <v>20</v>
      </c>
      <c r="G361" s="16" t="s">
        <v>306</v>
      </c>
      <c r="H361" s="16" t="s">
        <v>276</v>
      </c>
      <c r="I361" s="16" t="s">
        <v>674</v>
      </c>
    </row>
    <row r="362" spans="1:9" x14ac:dyDescent="0.35">
      <c r="A362" s="33">
        <v>45846</v>
      </c>
      <c r="B362" s="16" t="s">
        <v>253</v>
      </c>
      <c r="C362" s="16" t="s">
        <v>238</v>
      </c>
      <c r="D362" s="16">
        <v>1</v>
      </c>
      <c r="E362" s="16" t="s">
        <v>274</v>
      </c>
      <c r="F362" s="28">
        <v>20</v>
      </c>
      <c r="G362" s="16" t="s">
        <v>438</v>
      </c>
      <c r="H362" s="16" t="s">
        <v>276</v>
      </c>
      <c r="I362" s="16" t="s">
        <v>674</v>
      </c>
    </row>
    <row r="363" spans="1:9" x14ac:dyDescent="0.35">
      <c r="A363" s="33">
        <v>45846</v>
      </c>
      <c r="B363" s="16" t="s">
        <v>253</v>
      </c>
      <c r="C363" s="16" t="s">
        <v>238</v>
      </c>
      <c r="D363" s="16">
        <v>1</v>
      </c>
      <c r="E363" s="16" t="s">
        <v>274</v>
      </c>
      <c r="F363" s="28">
        <v>20</v>
      </c>
      <c r="G363" s="16" t="s">
        <v>442</v>
      </c>
      <c r="H363" s="16" t="s">
        <v>276</v>
      </c>
      <c r="I363" s="16" t="s">
        <v>674</v>
      </c>
    </row>
    <row r="364" spans="1:9" x14ac:dyDescent="0.35">
      <c r="A364" s="33">
        <v>45846</v>
      </c>
      <c r="B364" s="16" t="s">
        <v>283</v>
      </c>
      <c r="C364" s="16" t="s">
        <v>238</v>
      </c>
      <c r="D364" s="16">
        <v>1</v>
      </c>
      <c r="E364" s="16" t="s">
        <v>274</v>
      </c>
      <c r="F364" s="28">
        <v>20</v>
      </c>
      <c r="G364" s="16" t="s">
        <v>283</v>
      </c>
      <c r="H364" s="16" t="s">
        <v>276</v>
      </c>
      <c r="I364" s="16" t="s">
        <v>674</v>
      </c>
    </row>
    <row r="365" spans="1:9" x14ac:dyDescent="0.35">
      <c r="A365" s="33">
        <v>45846</v>
      </c>
      <c r="B365" s="16" t="s">
        <v>283</v>
      </c>
      <c r="C365" s="16" t="s">
        <v>238</v>
      </c>
      <c r="D365" s="16">
        <v>2</v>
      </c>
      <c r="E365" s="16" t="s">
        <v>274</v>
      </c>
      <c r="F365" s="28">
        <v>40</v>
      </c>
      <c r="G365" s="16" t="s">
        <v>426</v>
      </c>
      <c r="H365" s="16" t="s">
        <v>279</v>
      </c>
      <c r="I365" s="16" t="s">
        <v>674</v>
      </c>
    </row>
    <row r="366" spans="1:9" x14ac:dyDescent="0.35">
      <c r="A366" s="33">
        <v>45846</v>
      </c>
      <c r="B366" s="16" t="s">
        <v>225</v>
      </c>
      <c r="C366" s="16" t="s">
        <v>238</v>
      </c>
      <c r="D366" s="16">
        <v>1</v>
      </c>
      <c r="E366" s="16" t="s">
        <v>274</v>
      </c>
      <c r="F366" s="28">
        <v>20</v>
      </c>
      <c r="G366" s="16" t="s">
        <v>462</v>
      </c>
      <c r="H366" s="16" t="s">
        <v>276</v>
      </c>
      <c r="I366" s="16" t="s">
        <v>674</v>
      </c>
    </row>
    <row r="367" spans="1:9" x14ac:dyDescent="0.35">
      <c r="A367" s="33">
        <v>45846</v>
      </c>
      <c r="B367" s="16" t="s">
        <v>424</v>
      </c>
      <c r="C367" s="16" t="s">
        <v>238</v>
      </c>
      <c r="D367" s="16">
        <v>2</v>
      </c>
      <c r="E367" s="16" t="s">
        <v>274</v>
      </c>
      <c r="F367" s="28">
        <v>40</v>
      </c>
      <c r="G367" s="16" t="s">
        <v>474</v>
      </c>
      <c r="H367" s="16" t="s">
        <v>276</v>
      </c>
      <c r="I367" s="16" t="s">
        <v>674</v>
      </c>
    </row>
    <row r="368" spans="1:9" x14ac:dyDescent="0.35">
      <c r="A368" s="33">
        <v>45846</v>
      </c>
      <c r="B368" s="16" t="s">
        <v>424</v>
      </c>
      <c r="C368" s="16" t="s">
        <v>238</v>
      </c>
      <c r="D368" s="16">
        <v>1</v>
      </c>
      <c r="E368" s="16" t="s">
        <v>274</v>
      </c>
      <c r="F368" s="28">
        <v>20</v>
      </c>
      <c r="G368" s="16" t="s">
        <v>283</v>
      </c>
      <c r="H368" s="16" t="s">
        <v>425</v>
      </c>
      <c r="I368" s="16" t="s">
        <v>674</v>
      </c>
    </row>
    <row r="369" spans="1:9" x14ac:dyDescent="0.35">
      <c r="A369" s="33">
        <v>45846</v>
      </c>
      <c r="B369" s="16" t="s">
        <v>242</v>
      </c>
      <c r="C369" s="16" t="s">
        <v>238</v>
      </c>
      <c r="D369" s="16">
        <v>1</v>
      </c>
      <c r="E369" s="16" t="s">
        <v>274</v>
      </c>
      <c r="F369" s="28">
        <v>20</v>
      </c>
      <c r="G369" s="16" t="s">
        <v>432</v>
      </c>
      <c r="H369" s="16" t="s">
        <v>276</v>
      </c>
      <c r="I369" s="16" t="s">
        <v>674</v>
      </c>
    </row>
    <row r="370" spans="1:9" x14ac:dyDescent="0.35">
      <c r="A370" s="58">
        <v>45846</v>
      </c>
      <c r="B370" s="59" t="s">
        <v>242</v>
      </c>
      <c r="C370" s="16" t="s">
        <v>238</v>
      </c>
      <c r="D370" s="16">
        <v>1</v>
      </c>
      <c r="E370" s="16" t="s">
        <v>274</v>
      </c>
      <c r="F370" s="28">
        <v>20</v>
      </c>
      <c r="G370" s="16" t="s">
        <v>429</v>
      </c>
      <c r="H370" s="16" t="s">
        <v>276</v>
      </c>
      <c r="I370" s="16" t="s">
        <v>674</v>
      </c>
    </row>
    <row r="371" spans="1:9" x14ac:dyDescent="0.35">
      <c r="A371" s="58">
        <v>45846</v>
      </c>
      <c r="B371" s="59" t="s">
        <v>268</v>
      </c>
      <c r="C371" s="16" t="s">
        <v>227</v>
      </c>
      <c r="D371" s="16">
        <v>1</v>
      </c>
      <c r="E371" s="16" t="s">
        <v>274</v>
      </c>
      <c r="F371" s="28">
        <v>1</v>
      </c>
      <c r="G371" s="16" t="s">
        <v>451</v>
      </c>
      <c r="I371" s="16" t="s">
        <v>674</v>
      </c>
    </row>
    <row r="372" spans="1:9" x14ac:dyDescent="0.35">
      <c r="A372" s="58">
        <v>45846</v>
      </c>
      <c r="B372" s="59" t="s">
        <v>255</v>
      </c>
      <c r="C372" s="16" t="s">
        <v>238</v>
      </c>
      <c r="D372" s="16">
        <v>1</v>
      </c>
      <c r="E372" s="16" t="s">
        <v>274</v>
      </c>
      <c r="F372" s="28">
        <v>20</v>
      </c>
      <c r="G372" s="16" t="s">
        <v>454</v>
      </c>
      <c r="H372" s="16" t="s">
        <v>276</v>
      </c>
      <c r="I372" s="16" t="s">
        <v>674</v>
      </c>
    </row>
    <row r="373" spans="1:9" x14ac:dyDescent="0.35">
      <c r="A373" s="58">
        <v>45846</v>
      </c>
      <c r="B373" s="16" t="s">
        <v>289</v>
      </c>
      <c r="C373" s="16" t="s">
        <v>238</v>
      </c>
      <c r="D373" s="16">
        <v>1</v>
      </c>
      <c r="E373" s="16" t="s">
        <v>274</v>
      </c>
      <c r="F373" s="28">
        <v>20</v>
      </c>
      <c r="G373" s="16" t="s">
        <v>457</v>
      </c>
      <c r="H373" s="16" t="s">
        <v>276</v>
      </c>
      <c r="I373" s="16" t="s">
        <v>674</v>
      </c>
    </row>
    <row r="374" spans="1:9" x14ac:dyDescent="0.35">
      <c r="A374" s="33">
        <v>45846</v>
      </c>
      <c r="B374" s="16" t="s">
        <v>277</v>
      </c>
      <c r="C374" s="16" t="s">
        <v>238</v>
      </c>
      <c r="D374" s="16">
        <v>1</v>
      </c>
      <c r="E374" s="16" t="s">
        <v>274</v>
      </c>
      <c r="F374" s="28">
        <v>20</v>
      </c>
      <c r="G374" s="16" t="s">
        <v>489</v>
      </c>
      <c r="H374" s="16" t="s">
        <v>276</v>
      </c>
      <c r="I374" s="16" t="s">
        <v>674</v>
      </c>
    </row>
    <row r="375" spans="1:9" x14ac:dyDescent="0.35">
      <c r="A375" s="33">
        <v>45846</v>
      </c>
      <c r="B375" s="16" t="s">
        <v>257</v>
      </c>
      <c r="C375" s="16" t="s">
        <v>238</v>
      </c>
      <c r="D375" s="16">
        <v>1</v>
      </c>
      <c r="E375" s="16" t="s">
        <v>274</v>
      </c>
      <c r="F375" s="28">
        <v>20</v>
      </c>
      <c r="G375" s="16" t="s">
        <v>427</v>
      </c>
      <c r="H375" s="16" t="s">
        <v>276</v>
      </c>
      <c r="I375" s="16" t="s">
        <v>674</v>
      </c>
    </row>
    <row r="376" spans="1:9" x14ac:dyDescent="0.35">
      <c r="A376" s="33">
        <v>45846</v>
      </c>
      <c r="B376" s="16" t="s">
        <v>257</v>
      </c>
      <c r="C376" s="16" t="s">
        <v>238</v>
      </c>
      <c r="D376" s="16">
        <v>1</v>
      </c>
      <c r="E376" s="16" t="s">
        <v>274</v>
      </c>
      <c r="F376" s="28">
        <v>20</v>
      </c>
      <c r="G376" s="16" t="s">
        <v>431</v>
      </c>
      <c r="H376" s="16" t="s">
        <v>276</v>
      </c>
      <c r="I376" s="16" t="s">
        <v>674</v>
      </c>
    </row>
    <row r="377" spans="1:9" x14ac:dyDescent="0.35">
      <c r="A377" s="33">
        <v>45846</v>
      </c>
      <c r="B377" s="16" t="s">
        <v>257</v>
      </c>
      <c r="C377" s="16" t="s">
        <v>238</v>
      </c>
      <c r="D377" s="16">
        <v>1</v>
      </c>
      <c r="E377" s="16" t="s">
        <v>274</v>
      </c>
      <c r="F377" s="28">
        <v>20</v>
      </c>
      <c r="G377" s="16" t="s">
        <v>459</v>
      </c>
      <c r="H377" s="16" t="s">
        <v>276</v>
      </c>
      <c r="I377" s="16" t="s">
        <v>674</v>
      </c>
    </row>
    <row r="378" spans="1:9" x14ac:dyDescent="0.35">
      <c r="A378" s="33">
        <v>45846</v>
      </c>
      <c r="B378" s="16" t="s">
        <v>257</v>
      </c>
      <c r="C378" s="16" t="s">
        <v>227</v>
      </c>
      <c r="D378" s="16">
        <v>1</v>
      </c>
      <c r="E378" s="16" t="s">
        <v>274</v>
      </c>
      <c r="F378" s="28">
        <v>20</v>
      </c>
      <c r="G378" s="16" t="s">
        <v>428</v>
      </c>
      <c r="I378" s="16" t="s">
        <v>674</v>
      </c>
    </row>
    <row r="379" spans="1:9" x14ac:dyDescent="0.35">
      <c r="A379" s="33">
        <v>45846</v>
      </c>
      <c r="B379" s="16" t="s">
        <v>310</v>
      </c>
      <c r="C379" s="16" t="s">
        <v>238</v>
      </c>
      <c r="D379" s="16">
        <v>1</v>
      </c>
      <c r="E379" s="16" t="s">
        <v>274</v>
      </c>
      <c r="F379" s="28">
        <v>20</v>
      </c>
      <c r="G379" s="16" t="s">
        <v>448</v>
      </c>
      <c r="H379" s="16" t="s">
        <v>276</v>
      </c>
      <c r="I379" s="16" t="s">
        <v>674</v>
      </c>
    </row>
    <row r="380" spans="1:9" x14ac:dyDescent="0.35">
      <c r="A380" s="33">
        <v>45846</v>
      </c>
      <c r="B380" s="16" t="s">
        <v>310</v>
      </c>
      <c r="C380" s="16" t="s">
        <v>238</v>
      </c>
      <c r="D380" s="16">
        <v>1</v>
      </c>
      <c r="E380" s="16" t="s">
        <v>274</v>
      </c>
      <c r="F380" s="28">
        <v>20</v>
      </c>
      <c r="G380" s="16" t="s">
        <v>468</v>
      </c>
      <c r="H380" s="16" t="s">
        <v>276</v>
      </c>
      <c r="I380" s="16" t="s">
        <v>674</v>
      </c>
    </row>
    <row r="381" spans="1:9" x14ac:dyDescent="0.35">
      <c r="A381" s="33">
        <v>45846</v>
      </c>
      <c r="B381" s="16" t="s">
        <v>408</v>
      </c>
      <c r="C381" s="16" t="s">
        <v>238</v>
      </c>
      <c r="D381" s="16">
        <v>2</v>
      </c>
      <c r="E381" s="16" t="s">
        <v>274</v>
      </c>
      <c r="F381" s="28">
        <v>40</v>
      </c>
      <c r="G381" s="16" t="s">
        <v>490</v>
      </c>
      <c r="H381" s="16" t="s">
        <v>276</v>
      </c>
      <c r="I381" s="16" t="s">
        <v>674</v>
      </c>
    </row>
    <row r="382" spans="1:9" x14ac:dyDescent="0.35">
      <c r="A382" s="33">
        <v>45846</v>
      </c>
      <c r="B382" s="16" t="s">
        <v>408</v>
      </c>
      <c r="C382" s="16" t="s">
        <v>238</v>
      </c>
      <c r="D382" s="16">
        <v>1</v>
      </c>
      <c r="E382" s="16" t="s">
        <v>274</v>
      </c>
      <c r="F382" s="28">
        <v>20</v>
      </c>
      <c r="G382" s="16" t="s">
        <v>466</v>
      </c>
      <c r="H382" s="16" t="s">
        <v>276</v>
      </c>
      <c r="I382" s="16" t="s">
        <v>674</v>
      </c>
    </row>
    <row r="383" spans="1:9" x14ac:dyDescent="0.35">
      <c r="A383" s="33">
        <v>45846</v>
      </c>
      <c r="B383" s="16" t="s">
        <v>408</v>
      </c>
      <c r="C383" s="16" t="s">
        <v>238</v>
      </c>
      <c r="D383" s="16">
        <v>1</v>
      </c>
      <c r="E383" s="16" t="s">
        <v>274</v>
      </c>
      <c r="F383" s="28">
        <v>20</v>
      </c>
      <c r="G383" s="16" t="s">
        <v>476</v>
      </c>
      <c r="H383" s="16" t="s">
        <v>276</v>
      </c>
      <c r="I383" s="16" t="s">
        <v>674</v>
      </c>
    </row>
    <row r="384" spans="1:9" x14ac:dyDescent="0.35">
      <c r="A384" s="33">
        <v>45846</v>
      </c>
      <c r="B384" s="16" t="s">
        <v>408</v>
      </c>
      <c r="C384" s="16" t="s">
        <v>238</v>
      </c>
      <c r="D384" s="16">
        <v>1</v>
      </c>
      <c r="E384" s="16" t="s">
        <v>274</v>
      </c>
      <c r="F384" s="28">
        <v>20</v>
      </c>
      <c r="G384" s="16" t="s">
        <v>493</v>
      </c>
      <c r="H384" s="16" t="s">
        <v>276</v>
      </c>
      <c r="I384" s="16" t="s">
        <v>674</v>
      </c>
    </row>
    <row r="385" spans="1:9" x14ac:dyDescent="0.35">
      <c r="A385" s="33">
        <v>45846</v>
      </c>
      <c r="B385" s="16" t="s">
        <v>408</v>
      </c>
      <c r="C385" s="16" t="s">
        <v>238</v>
      </c>
      <c r="D385" s="16">
        <v>1</v>
      </c>
      <c r="E385" s="16" t="s">
        <v>274</v>
      </c>
      <c r="F385" s="28">
        <v>20</v>
      </c>
      <c r="G385" s="16" t="s">
        <v>396</v>
      </c>
      <c r="H385" s="16" t="s">
        <v>276</v>
      </c>
      <c r="I385" s="16" t="s">
        <v>674</v>
      </c>
    </row>
    <row r="386" spans="1:9" x14ac:dyDescent="0.35">
      <c r="A386" s="33">
        <v>45846</v>
      </c>
      <c r="B386" s="16" t="s">
        <v>331</v>
      </c>
      <c r="C386" s="16" t="s">
        <v>238</v>
      </c>
      <c r="D386" s="16">
        <v>1</v>
      </c>
      <c r="E386" s="16" t="s">
        <v>274</v>
      </c>
      <c r="F386" s="28">
        <v>20</v>
      </c>
      <c r="G386" s="16" t="s">
        <v>481</v>
      </c>
      <c r="H386" s="16" t="s">
        <v>276</v>
      </c>
      <c r="I386" s="16" t="s">
        <v>674</v>
      </c>
    </row>
    <row r="387" spans="1:9" x14ac:dyDescent="0.35">
      <c r="A387" s="33">
        <v>45846</v>
      </c>
      <c r="B387" s="16" t="s">
        <v>331</v>
      </c>
      <c r="C387" s="16" t="s">
        <v>238</v>
      </c>
      <c r="D387" s="16">
        <v>1</v>
      </c>
      <c r="E387" s="16" t="s">
        <v>274</v>
      </c>
      <c r="F387" s="28">
        <v>20</v>
      </c>
      <c r="G387" s="16" t="s">
        <v>495</v>
      </c>
      <c r="H387" s="16" t="s">
        <v>276</v>
      </c>
      <c r="I387" s="16" t="s">
        <v>674</v>
      </c>
    </row>
    <row r="388" spans="1:9" x14ac:dyDescent="0.35">
      <c r="A388" s="33">
        <v>45846</v>
      </c>
      <c r="B388" s="16" t="s">
        <v>418</v>
      </c>
      <c r="C388" s="16" t="s">
        <v>238</v>
      </c>
      <c r="D388" s="16">
        <v>1</v>
      </c>
      <c r="E388" s="16" t="s">
        <v>274</v>
      </c>
      <c r="F388" s="28">
        <v>20</v>
      </c>
      <c r="G388" s="16" t="s">
        <v>460</v>
      </c>
      <c r="H388" s="16" t="s">
        <v>276</v>
      </c>
      <c r="I388" s="16" t="s">
        <v>674</v>
      </c>
    </row>
    <row r="389" spans="1:9" x14ac:dyDescent="0.35">
      <c r="A389" s="33">
        <v>45846</v>
      </c>
      <c r="B389" s="16" t="s">
        <v>245</v>
      </c>
      <c r="C389" s="16" t="s">
        <v>238</v>
      </c>
      <c r="D389" s="16">
        <v>1</v>
      </c>
      <c r="E389" s="16" t="s">
        <v>274</v>
      </c>
      <c r="F389" s="28">
        <v>20</v>
      </c>
      <c r="G389" s="16" t="s">
        <v>500</v>
      </c>
      <c r="H389" s="16" t="s">
        <v>276</v>
      </c>
      <c r="I389" s="16" t="s">
        <v>674</v>
      </c>
    </row>
    <row r="390" spans="1:9" x14ac:dyDescent="0.35">
      <c r="A390" s="33">
        <v>45846</v>
      </c>
      <c r="B390" s="16" t="s">
        <v>245</v>
      </c>
      <c r="C390" s="16" t="s">
        <v>238</v>
      </c>
      <c r="D390" s="16">
        <v>1</v>
      </c>
      <c r="E390" s="16" t="s">
        <v>274</v>
      </c>
      <c r="F390" s="28">
        <v>20</v>
      </c>
      <c r="G390" s="16" t="s">
        <v>477</v>
      </c>
      <c r="H390" s="16" t="s">
        <v>276</v>
      </c>
      <c r="I390" s="16" t="s">
        <v>674</v>
      </c>
    </row>
    <row r="391" spans="1:9" x14ac:dyDescent="0.35">
      <c r="A391" s="33">
        <v>45846</v>
      </c>
      <c r="B391" s="16" t="s">
        <v>312</v>
      </c>
      <c r="C391" s="16" t="s">
        <v>238</v>
      </c>
      <c r="D391" s="16">
        <v>1</v>
      </c>
      <c r="E391" s="16" t="s">
        <v>274</v>
      </c>
      <c r="F391" s="28">
        <v>20</v>
      </c>
      <c r="G391" s="16" t="s">
        <v>463</v>
      </c>
      <c r="H391" s="16" t="s">
        <v>276</v>
      </c>
      <c r="I391" s="16" t="s">
        <v>674</v>
      </c>
    </row>
    <row r="392" spans="1:9" x14ac:dyDescent="0.35">
      <c r="A392" s="33">
        <v>45846</v>
      </c>
      <c r="B392" s="16" t="s">
        <v>312</v>
      </c>
      <c r="C392" s="16" t="s">
        <v>238</v>
      </c>
      <c r="D392" s="16">
        <v>1</v>
      </c>
      <c r="E392" s="16" t="s">
        <v>274</v>
      </c>
      <c r="F392" s="28">
        <v>20</v>
      </c>
      <c r="G392" s="16" t="s">
        <v>478</v>
      </c>
      <c r="H392" s="16" t="s">
        <v>276</v>
      </c>
      <c r="I392" s="16" t="s">
        <v>674</v>
      </c>
    </row>
    <row r="393" spans="1:9" x14ac:dyDescent="0.35">
      <c r="A393" s="33">
        <v>45846</v>
      </c>
      <c r="B393" s="16" t="s">
        <v>312</v>
      </c>
      <c r="C393" s="16" t="s">
        <v>238</v>
      </c>
      <c r="D393" s="16">
        <v>1</v>
      </c>
      <c r="E393" s="16" t="s">
        <v>274</v>
      </c>
      <c r="F393" s="28">
        <v>20</v>
      </c>
      <c r="G393" s="16" t="s">
        <v>483</v>
      </c>
      <c r="H393" s="16" t="s">
        <v>276</v>
      </c>
      <c r="I393" s="16" t="s">
        <v>674</v>
      </c>
    </row>
    <row r="394" spans="1:9" x14ac:dyDescent="0.35">
      <c r="A394" s="33">
        <v>45846</v>
      </c>
      <c r="B394" s="16" t="s">
        <v>273</v>
      </c>
      <c r="C394" s="16" t="s">
        <v>238</v>
      </c>
      <c r="D394" s="16">
        <v>1</v>
      </c>
      <c r="E394" s="16" t="s">
        <v>274</v>
      </c>
      <c r="F394" s="28">
        <v>20</v>
      </c>
      <c r="G394" s="16" t="s">
        <v>430</v>
      </c>
      <c r="H394" s="16" t="s">
        <v>276</v>
      </c>
      <c r="I394" s="16" t="s">
        <v>674</v>
      </c>
    </row>
    <row r="395" spans="1:9" x14ac:dyDescent="0.35">
      <c r="A395" s="33">
        <v>45846</v>
      </c>
      <c r="B395" s="16" t="s">
        <v>261</v>
      </c>
      <c r="C395" s="16" t="s">
        <v>238</v>
      </c>
      <c r="D395" s="16">
        <v>1</v>
      </c>
      <c r="E395" s="16" t="s">
        <v>274</v>
      </c>
      <c r="F395" s="28">
        <v>20</v>
      </c>
      <c r="G395" s="16" t="s">
        <v>479</v>
      </c>
      <c r="H395" s="16" t="s">
        <v>276</v>
      </c>
      <c r="I395" s="16" t="s">
        <v>674</v>
      </c>
    </row>
    <row r="396" spans="1:9" x14ac:dyDescent="0.35">
      <c r="A396" s="33">
        <v>45846</v>
      </c>
      <c r="B396" s="16" t="s">
        <v>261</v>
      </c>
      <c r="C396" s="16" t="s">
        <v>238</v>
      </c>
      <c r="D396" s="16">
        <v>1</v>
      </c>
      <c r="E396" s="16" t="s">
        <v>274</v>
      </c>
      <c r="F396" s="28">
        <v>20</v>
      </c>
      <c r="G396" s="16" t="s">
        <v>486</v>
      </c>
      <c r="H396" s="16" t="s">
        <v>276</v>
      </c>
      <c r="I396" s="16" t="s">
        <v>674</v>
      </c>
    </row>
    <row r="397" spans="1:9" x14ac:dyDescent="0.35">
      <c r="A397" s="33">
        <v>45846</v>
      </c>
      <c r="B397" s="16" t="s">
        <v>261</v>
      </c>
      <c r="C397" s="16" t="s">
        <v>238</v>
      </c>
      <c r="D397" s="16">
        <v>1</v>
      </c>
      <c r="E397" s="16" t="s">
        <v>274</v>
      </c>
      <c r="F397" s="28">
        <v>20</v>
      </c>
      <c r="G397" s="16" t="s">
        <v>467</v>
      </c>
      <c r="H397" s="16" t="s">
        <v>276</v>
      </c>
      <c r="I397" s="16" t="s">
        <v>674</v>
      </c>
    </row>
    <row r="398" spans="1:9" x14ac:dyDescent="0.35">
      <c r="A398" s="33">
        <v>45846</v>
      </c>
      <c r="B398" s="16" t="s">
        <v>261</v>
      </c>
      <c r="C398" s="16" t="s">
        <v>238</v>
      </c>
      <c r="D398" s="16">
        <v>1</v>
      </c>
      <c r="E398" s="16" t="s">
        <v>274</v>
      </c>
      <c r="F398" s="28">
        <v>20</v>
      </c>
      <c r="G398" s="16" t="s">
        <v>497</v>
      </c>
      <c r="H398" s="16" t="s">
        <v>276</v>
      </c>
      <c r="I398" s="16" t="s">
        <v>674</v>
      </c>
    </row>
    <row r="399" spans="1:9" x14ac:dyDescent="0.35">
      <c r="A399" s="33">
        <v>45846</v>
      </c>
      <c r="B399" s="16" t="s">
        <v>261</v>
      </c>
      <c r="C399" s="16" t="s">
        <v>238</v>
      </c>
      <c r="D399" s="16">
        <v>1</v>
      </c>
      <c r="E399" s="16" t="s">
        <v>274</v>
      </c>
      <c r="F399" s="28">
        <v>20</v>
      </c>
      <c r="G399" s="16" t="s">
        <v>496</v>
      </c>
      <c r="H399" s="16" t="s">
        <v>276</v>
      </c>
      <c r="I399" s="16" t="s">
        <v>674</v>
      </c>
    </row>
    <row r="400" spans="1:9" x14ac:dyDescent="0.35">
      <c r="A400" s="33">
        <v>45846</v>
      </c>
      <c r="B400" s="16" t="s">
        <v>261</v>
      </c>
      <c r="C400" s="16" t="s">
        <v>238</v>
      </c>
      <c r="D400" s="16">
        <v>1</v>
      </c>
      <c r="E400" s="16" t="s">
        <v>274</v>
      </c>
      <c r="F400" s="28">
        <v>20</v>
      </c>
      <c r="G400" s="16" t="s">
        <v>494</v>
      </c>
      <c r="H400" s="16" t="s">
        <v>276</v>
      </c>
      <c r="I400" s="16" t="s">
        <v>674</v>
      </c>
    </row>
    <row r="401" spans="1:9" x14ac:dyDescent="0.35">
      <c r="A401" s="33">
        <v>45846</v>
      </c>
      <c r="B401" s="16" t="s">
        <v>261</v>
      </c>
      <c r="C401" s="16" t="s">
        <v>238</v>
      </c>
      <c r="D401" s="16">
        <v>1</v>
      </c>
      <c r="E401" s="16" t="s">
        <v>274</v>
      </c>
      <c r="F401" s="28">
        <v>20</v>
      </c>
      <c r="G401" s="16" t="s">
        <v>433</v>
      </c>
      <c r="H401" s="16" t="s">
        <v>276</v>
      </c>
      <c r="I401" s="16" t="s">
        <v>674</v>
      </c>
    </row>
    <row r="402" spans="1:9" x14ac:dyDescent="0.35">
      <c r="A402" s="33">
        <v>45846</v>
      </c>
      <c r="B402" s="16" t="s">
        <v>261</v>
      </c>
      <c r="C402" s="16" t="s">
        <v>238</v>
      </c>
      <c r="D402" s="16">
        <v>1</v>
      </c>
      <c r="E402" s="16" t="s">
        <v>274</v>
      </c>
      <c r="F402" s="28">
        <v>20</v>
      </c>
      <c r="G402" s="16" t="s">
        <v>487</v>
      </c>
      <c r="H402" s="16" t="s">
        <v>276</v>
      </c>
      <c r="I402" s="16" t="s">
        <v>674</v>
      </c>
    </row>
    <row r="403" spans="1:9" x14ac:dyDescent="0.35">
      <c r="A403" s="33">
        <v>45846</v>
      </c>
      <c r="B403" s="16" t="s">
        <v>296</v>
      </c>
      <c r="C403" s="16" t="s">
        <v>238</v>
      </c>
      <c r="D403" s="16">
        <v>1</v>
      </c>
      <c r="E403" s="16" t="s">
        <v>274</v>
      </c>
      <c r="F403" s="28">
        <v>20</v>
      </c>
      <c r="G403" s="16" t="s">
        <v>450</v>
      </c>
      <c r="H403" s="16" t="s">
        <v>276</v>
      </c>
      <c r="I403" s="16" t="s">
        <v>674</v>
      </c>
    </row>
    <row r="404" spans="1:9" x14ac:dyDescent="0.35">
      <c r="A404" s="33">
        <v>45846</v>
      </c>
      <c r="B404" s="16" t="s">
        <v>256</v>
      </c>
      <c r="C404" s="16" t="s">
        <v>238</v>
      </c>
      <c r="D404" s="16">
        <v>1</v>
      </c>
      <c r="E404" s="16" t="s">
        <v>274</v>
      </c>
      <c r="F404" s="28">
        <v>20</v>
      </c>
      <c r="G404" s="16" t="s">
        <v>447</v>
      </c>
      <c r="H404" s="16" t="s">
        <v>276</v>
      </c>
      <c r="I404" s="16" t="s">
        <v>674</v>
      </c>
    </row>
    <row r="405" spans="1:9" x14ac:dyDescent="0.35">
      <c r="A405" s="33">
        <v>45846</v>
      </c>
      <c r="B405" s="16" t="s">
        <v>256</v>
      </c>
      <c r="C405" s="16" t="s">
        <v>238</v>
      </c>
      <c r="D405" s="16">
        <v>1</v>
      </c>
      <c r="E405" s="16" t="s">
        <v>274</v>
      </c>
      <c r="F405" s="28">
        <v>20</v>
      </c>
      <c r="G405" s="16" t="s">
        <v>469</v>
      </c>
      <c r="H405" s="16" t="s">
        <v>276</v>
      </c>
      <c r="I405" s="16" t="s">
        <v>674</v>
      </c>
    </row>
  </sheetData>
  <autoFilter ref="A1:I405" xr:uid="{3F7D1029-35B3-4DF9-81DC-39F5B2B24607}"/>
  <sortState xmlns:xlrd2="http://schemas.microsoft.com/office/spreadsheetml/2017/richdata2" ref="A2:I405">
    <sortCondition descending="1" ref="A2:A405"/>
    <sortCondition ref="B2:B405"/>
    <sortCondition ref="G2:G405"/>
  </sortState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20df1db-9955-4087-a541-42c2f5a9332e}" enabled="1" method="Standard" siteId="{eef95730-77bf-4663-a55d-1ddff9335b5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Earning Grid</vt:lpstr>
      <vt:lpstr>Leader Board</vt:lpstr>
      <vt:lpstr>2025 Card Sales Tracker</vt:lpstr>
      <vt:lpstr>Sales Summary</vt:lpstr>
      <vt:lpstr>Sheet1</vt:lpstr>
      <vt:lpstr>All Sales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Caspers, Kelly M</dc:creator>
  <cp:lastModifiedBy>Caspers, Kelly M</cp:lastModifiedBy>
  <cp:lastPrinted>2025-07-24T02:48:12Z</cp:lastPrinted>
  <dcterms:created xsi:type="dcterms:W3CDTF">2025-07-11T01:54:36Z</dcterms:created>
  <dcterms:modified xsi:type="dcterms:W3CDTF">2025-07-24T02:49:19Z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20df1db-9955-4087-a541-42c2f5a9332e_Enabled">
    <vt:lpwstr>true</vt:lpwstr>
  </property>
  <property fmtid="{D5CDD505-2E9C-101B-9397-08002B2CF9AE}" pid="3" name="MSIP_Label_320df1db-9955-4087-a541-42c2f5a9332e_SetDate">
    <vt:lpwstr>2025-07-13T17:47:46Z</vt:lpwstr>
  </property>
  <property fmtid="{D5CDD505-2E9C-101B-9397-08002B2CF9AE}" pid="4" name="MSIP_Label_320df1db-9955-4087-a541-42c2f5a9332e_Method">
    <vt:lpwstr>Standard</vt:lpwstr>
  </property>
  <property fmtid="{D5CDD505-2E9C-101B-9397-08002B2CF9AE}" pid="5" name="MSIP_Label_320df1db-9955-4087-a541-42c2f5a9332e_Name">
    <vt:lpwstr>Confidential Information</vt:lpwstr>
  </property>
  <property fmtid="{D5CDD505-2E9C-101B-9397-08002B2CF9AE}" pid="6" name="MSIP_Label_320df1db-9955-4087-a541-42c2f5a9332e_SiteId">
    <vt:lpwstr>eef95730-77bf-4663-a55d-1ddff9335b5b</vt:lpwstr>
  </property>
  <property fmtid="{D5CDD505-2E9C-101B-9397-08002B2CF9AE}" pid="7" name="MSIP_Label_320df1db-9955-4087-a541-42c2f5a9332e_ActionId">
    <vt:lpwstr>2ef555db-d643-417a-93bd-9e9e04399e1d</vt:lpwstr>
  </property>
  <property fmtid="{D5CDD505-2E9C-101B-9397-08002B2CF9AE}" pid="8" name="MSIP_Label_320df1db-9955-4087-a541-42c2f5a9332e_ContentBits">
    <vt:lpwstr>0</vt:lpwstr>
  </property>
  <property fmtid="{D5CDD505-2E9C-101B-9397-08002B2CF9AE}" pid="9" name="MSIP_Label_320df1db-9955-4087-a541-42c2f5a9332e_Tag">
    <vt:lpwstr>10, 3, 0, 1</vt:lpwstr>
  </property>
</Properties>
</file>