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arv\Desktop\"/>
    </mc:Choice>
  </mc:AlternateContent>
  <xr:revisionPtr revIDLastSave="0" documentId="13_ncr:1_{D184467B-682B-4837-A7F9-C5A54F62EAB5}" xr6:coauthVersionLast="47" xr6:coauthVersionMax="47" xr10:uidLastSave="{00000000-0000-0000-0000-000000000000}"/>
  <bookViews>
    <workbookView xWindow="-110" yWindow="-110" windowWidth="25820" windowHeight="13900" tabRatio="743" xr2:uid="{64B9391E-8FF2-4635-B18D-A088ADCC3146}"/>
  </bookViews>
  <sheets>
    <sheet name="Mstr Schedule" sheetId="1" r:id="rId1"/>
    <sheet name="Mstr by G#" sheetId="6" r:id="rId2"/>
    <sheet name="10U AA" sheetId="4" r:id="rId3"/>
    <sheet name="12U AA" sheetId="3" r:id="rId4"/>
    <sheet name="14U AA" sheetId="2" r:id="rId5"/>
  </sheets>
  <definedNames>
    <definedName name="_xlnm._FilterDatabase" localSheetId="1" hidden="1">'Mstr by G#'!$B$3:$J$48</definedName>
    <definedName name="_xlnm.Print_Area" localSheetId="1">'Mstr by G#'!$B$1:$J$48</definedName>
    <definedName name="_xlnm.Print_Area" localSheetId="0">'Mstr Schedule'!$B$1:$V$42</definedName>
    <definedName name="_xlnm.Print_Titles" localSheetId="1">'Mstr by G#'!$1:$3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1" l="1"/>
  <c r="F32" i="1"/>
  <c r="G32" i="1" s="1"/>
  <c r="E31" i="1"/>
  <c r="F30" i="1"/>
  <c r="Q29" i="1"/>
  <c r="E41" i="1"/>
  <c r="P24" i="1"/>
  <c r="P25" i="1" s="1"/>
  <c r="E29" i="1"/>
  <c r="P11" i="1"/>
  <c r="P12" i="1" s="1"/>
  <c r="E20" i="1"/>
  <c r="F19" i="1"/>
  <c r="F18" i="1"/>
  <c r="E17" i="1"/>
  <c r="E14" i="1"/>
  <c r="F14" i="1" s="1"/>
  <c r="E13" i="1"/>
  <c r="F12" i="1"/>
  <c r="E11" i="1"/>
  <c r="E12" i="1" s="1"/>
  <c r="Q10" i="1"/>
  <c r="F10" i="1"/>
  <c r="E24" i="1"/>
  <c r="E25" i="1" s="1"/>
  <c r="F25" i="1" s="1"/>
  <c r="E37" i="1"/>
  <c r="Q23" i="1"/>
  <c r="P37" i="1"/>
  <c r="Q36" i="1"/>
  <c r="F36" i="1"/>
  <c r="F23" i="1"/>
  <c r="I46" i="1"/>
  <c r="T46" i="1"/>
  <c r="E6" i="1"/>
  <c r="E7" i="1" s="1"/>
  <c r="F7" i="1" s="1"/>
  <c r="F5" i="1"/>
  <c r="G5" i="1" s="1"/>
  <c r="P6" i="1"/>
  <c r="P7" i="1" s="1"/>
  <c r="Q7" i="1" s="1"/>
  <c r="Q5" i="1"/>
  <c r="R5" i="1" s="1"/>
  <c r="P26" i="1" l="1"/>
  <c r="Q25" i="1"/>
  <c r="P13" i="1"/>
  <c r="P14" i="1" s="1"/>
  <c r="Q12" i="1"/>
  <c r="R12" i="1" s="1"/>
  <c r="F13" i="1"/>
  <c r="F11" i="1"/>
  <c r="Q11" i="1"/>
  <c r="R11" i="1" s="1"/>
  <c r="G11" i="1"/>
  <c r="F24" i="1"/>
  <c r="G24" i="1" s="1"/>
  <c r="Q24" i="1"/>
  <c r="R24" i="1"/>
  <c r="F6" i="1"/>
  <c r="G6" i="1" s="1"/>
  <c r="Q6" i="1"/>
  <c r="R6" i="1" s="1"/>
  <c r="G25" i="1"/>
  <c r="E26" i="1"/>
  <c r="G12" i="1"/>
  <c r="Q13" i="1" l="1"/>
  <c r="R13" i="1" s="1"/>
  <c r="E15" i="1"/>
  <c r="F26" i="1"/>
  <c r="G26" i="1" s="1"/>
  <c r="E27" i="1"/>
  <c r="P27" i="1"/>
  <c r="R25" i="1"/>
  <c r="F15" i="1" l="1"/>
  <c r="E16" i="1"/>
  <c r="F16" i="1" s="1"/>
  <c r="Q27" i="1"/>
  <c r="P28" i="1"/>
  <c r="P29" i="1" s="1"/>
  <c r="Q26" i="1"/>
  <c r="R26" i="1" s="1"/>
  <c r="G13" i="1"/>
  <c r="E28" i="1"/>
  <c r="F27" i="1"/>
  <c r="G27" i="1" s="1"/>
  <c r="Q14" i="1"/>
  <c r="R14" i="1" s="1"/>
  <c r="P15" i="1"/>
  <c r="F28" i="1" l="1"/>
  <c r="G28" i="1" s="1"/>
  <c r="R27" i="1"/>
  <c r="P16" i="1"/>
  <c r="Q15" i="1"/>
  <c r="R15" i="1" s="1"/>
  <c r="Q28" i="1" l="1"/>
  <c r="R28" i="1" s="1"/>
  <c r="E30" i="1"/>
  <c r="F29" i="1"/>
  <c r="P17" i="1"/>
  <c r="Q16" i="1"/>
  <c r="R16" i="1" s="1"/>
  <c r="G15" i="1"/>
  <c r="P18" i="1" l="1"/>
  <c r="Q17" i="1"/>
  <c r="G30" i="1"/>
  <c r="P30" i="1"/>
  <c r="R29" i="1"/>
  <c r="R17" i="1"/>
  <c r="G16" i="1"/>
  <c r="Q18" i="1" l="1"/>
  <c r="R18" i="1" s="1"/>
  <c r="P19" i="1"/>
  <c r="Q19" i="1" s="1"/>
  <c r="R19" i="1" s="1"/>
  <c r="Q30" i="1"/>
  <c r="R30" i="1" s="1"/>
  <c r="P31" i="1"/>
  <c r="P32" i="1" s="1"/>
  <c r="F31" i="1"/>
  <c r="G31" i="1" s="1"/>
  <c r="E32" i="1"/>
  <c r="E18" i="1"/>
  <c r="F17" i="1"/>
  <c r="G17" i="1" s="1"/>
  <c r="Q31" i="1" l="1"/>
  <c r="R31" i="1" s="1"/>
  <c r="E33" i="1"/>
  <c r="F33" i="1" s="1"/>
  <c r="P20" i="1"/>
  <c r="Q20" i="1" s="1"/>
  <c r="G18" i="1"/>
  <c r="E19" i="1"/>
  <c r="F20" i="1" l="1"/>
  <c r="Q37" i="1" l="1"/>
  <c r="R36" i="1"/>
  <c r="F37" i="1"/>
  <c r="G36" i="1"/>
  <c r="I47" i="1"/>
  <c r="J47" i="1" s="1"/>
  <c r="J46" i="1"/>
  <c r="E38" i="1" l="1"/>
  <c r="P38" i="1"/>
  <c r="I50" i="1"/>
  <c r="G37" i="1"/>
  <c r="R37" i="1"/>
  <c r="P39" i="1" l="1"/>
  <c r="P40" i="1" s="1"/>
  <c r="Q38" i="1"/>
  <c r="R38" i="1" s="1"/>
  <c r="F38" i="1"/>
  <c r="G38" i="1" s="1"/>
  <c r="G46" i="1" s="1"/>
  <c r="E39" i="1"/>
  <c r="J50" i="1"/>
  <c r="J55" i="1" s="1"/>
  <c r="Q39" i="1" l="1"/>
  <c r="R39" i="1" s="1"/>
  <c r="P41" i="1"/>
  <c r="Q40" i="1"/>
  <c r="F39" i="1"/>
  <c r="E40" i="1"/>
  <c r="P42" i="1" l="1"/>
  <c r="Q41" i="1"/>
  <c r="R40" i="1"/>
  <c r="F40" i="1"/>
  <c r="F41" i="1" l="1"/>
  <c r="E42" i="1"/>
  <c r="F42" i="1" s="1"/>
  <c r="Q42" i="1"/>
  <c r="R41" i="1"/>
  <c r="R46" i="1" s="1"/>
  <c r="P33" i="1" l="1"/>
  <c r="Q33" i="1" s="1"/>
  <c r="G47" i="1" l="1"/>
  <c r="G48" i="1" l="1"/>
  <c r="J48" i="1" l="1"/>
  <c r="J51" i="1" s="1"/>
  <c r="J54" i="1" s="1"/>
  <c r="J56" i="1" s="1"/>
</calcChain>
</file>

<file path=xl/sharedStrings.xml><?xml version="1.0" encoding="utf-8"?>
<sst xmlns="http://schemas.openxmlformats.org/spreadsheetml/2006/main" count="848" uniqueCount="98">
  <si>
    <t>6 Team Match Up</t>
  </si>
  <si>
    <t>Home</t>
  </si>
  <si>
    <t xml:space="preserve"> Away</t>
  </si>
  <si>
    <t>Team 4</t>
  </si>
  <si>
    <t>Team 5</t>
  </si>
  <si>
    <t>Team 1</t>
  </si>
  <si>
    <t>2, 3, 4, 5</t>
  </si>
  <si>
    <t>Team 6</t>
  </si>
  <si>
    <t>Team 2</t>
  </si>
  <si>
    <t>1, 3, 4, 6</t>
  </si>
  <si>
    <t>Team 3</t>
  </si>
  <si>
    <t>1, 2, 4, 6</t>
  </si>
  <si>
    <t>1, 2, 5, 6</t>
  </si>
  <si>
    <t>APEX EAST</t>
  </si>
  <si>
    <t>APEX WEST</t>
  </si>
  <si>
    <t>Date</t>
  </si>
  <si>
    <t>Start</t>
  </si>
  <si>
    <t>End</t>
  </si>
  <si>
    <t>Mk</t>
  </si>
  <si>
    <t>F</t>
  </si>
  <si>
    <t>SA</t>
  </si>
  <si>
    <t>SU</t>
  </si>
  <si>
    <t>Age</t>
  </si>
  <si>
    <t>#</t>
  </si>
  <si>
    <t>Arvada 12U AA</t>
  </si>
  <si>
    <t>Arvada 14U AA</t>
  </si>
  <si>
    <t>14U AA</t>
  </si>
  <si>
    <t>10U AA</t>
  </si>
  <si>
    <t>12U AA</t>
  </si>
  <si>
    <t>Name for Schedule</t>
  </si>
  <si>
    <t>Rink</t>
  </si>
  <si>
    <t>Away</t>
  </si>
  <si>
    <t>Level</t>
  </si>
  <si>
    <t>over</t>
  </si>
  <si>
    <t>Apex Actual</t>
  </si>
  <si>
    <t>scraps over</t>
  </si>
  <si>
    <t>CO Extreme 12U AA</t>
  </si>
  <si>
    <t>NCYH 12U AA</t>
  </si>
  <si>
    <t>12U</t>
  </si>
  <si>
    <t>10U</t>
  </si>
  <si>
    <t>14U</t>
  </si>
  <si>
    <t>N</t>
  </si>
  <si>
    <t>Y</t>
  </si>
  <si>
    <t>ARVADA AA HOLIDAY SHOWDOWN  - DEC 19th - 21st, 2025</t>
  </si>
  <si>
    <t>AA Holiday Showdown Master Schedule - Dec 19th - 21st, 2025</t>
  </si>
  <si>
    <t>5 Team Match Up</t>
  </si>
  <si>
    <t>1, 3, 4, 5</t>
  </si>
  <si>
    <t>1, 2, 4, 5</t>
  </si>
  <si>
    <t>1, 2, 3, 4</t>
  </si>
  <si>
    <t>1, 2, 3, 5</t>
  </si>
  <si>
    <t>Lafayette 14U AA</t>
  </si>
  <si>
    <t>NCYH 14U AA</t>
  </si>
  <si>
    <t>Hyland Hills 14U AA</t>
  </si>
  <si>
    <t>Rebels 14U AA</t>
  </si>
  <si>
    <t>Hyland Hills 12U AA</t>
  </si>
  <si>
    <t>Arapahoe 12U AA</t>
  </si>
  <si>
    <t>Arapahoe 12U Navy</t>
  </si>
  <si>
    <t>CO Extreme 10AA</t>
  </si>
  <si>
    <t>LHA Hawks 9U</t>
  </si>
  <si>
    <t>TH</t>
  </si>
  <si>
    <t>NCYH 14AA</t>
  </si>
  <si>
    <t>Arvada 14AA</t>
  </si>
  <si>
    <t>Lafayette 14AA</t>
  </si>
  <si>
    <t>Rebels 14AA</t>
  </si>
  <si>
    <t>Hyland 14AA</t>
  </si>
  <si>
    <t>Arapahoe 10AA</t>
  </si>
  <si>
    <t>Hyland 10AA</t>
  </si>
  <si>
    <t>Arvada 10AA</t>
  </si>
  <si>
    <t>CO Extreme 12AA</t>
  </si>
  <si>
    <t>Arapahoe 12AA</t>
  </si>
  <si>
    <t>Hyland 12AA</t>
  </si>
  <si>
    <t>Arvada 12AA</t>
  </si>
  <si>
    <t>NCYH 10AA</t>
  </si>
  <si>
    <t>Rebels 10AA</t>
  </si>
  <si>
    <t>PUBLIC</t>
  </si>
  <si>
    <t>y</t>
  </si>
  <si>
    <t>WEST</t>
  </si>
  <si>
    <t>EAST</t>
  </si>
  <si>
    <t>NCYH 12AA</t>
  </si>
  <si>
    <t>Arpahoe 12AA</t>
  </si>
  <si>
    <t>10U Seed 3</t>
  </si>
  <si>
    <t>10U Seed 1</t>
  </si>
  <si>
    <t>10U Seed 4</t>
  </si>
  <si>
    <t>10U Seed 2</t>
  </si>
  <si>
    <t>12U Seed 2</t>
  </si>
  <si>
    <t>14U Seed 2</t>
  </si>
  <si>
    <t>12U Seed 3</t>
  </si>
  <si>
    <t>14U Seed 3</t>
  </si>
  <si>
    <t>12U Seed 1</t>
  </si>
  <si>
    <t>14U Seed 1</t>
  </si>
  <si>
    <t>14U Seed 4</t>
  </si>
  <si>
    <t>12U Seed 4</t>
  </si>
  <si>
    <t>W G37</t>
  </si>
  <si>
    <t>W G38</t>
  </si>
  <si>
    <t>W G39</t>
  </si>
  <si>
    <t>W G40</t>
  </si>
  <si>
    <t>W G41</t>
  </si>
  <si>
    <t>W 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</si>
</sst>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m/d/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rgb="FFFFFF9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8" fontId="3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8" fontId="4" fillId="0" borderId="3" xfId="0" applyNumberFormat="1" applyFont="1" applyBorder="1" applyAlignment="1">
      <alignment horizontal="center" vertical="center"/>
    </xf>
    <xf numFmtId="18" fontId="5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" fontId="5" fillId="0" borderId="0" xfId="0" applyNumberFormat="1" applyFont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2" fontId="0" fillId="0" borderId="10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44" fontId="6" fillId="0" borderId="0" xfId="0" applyNumberFormat="1" applyFont="1" applyAlignment="1">
      <alignment vertical="center"/>
    </xf>
    <xf numFmtId="44" fontId="1" fillId="0" borderId="0" xfId="1" applyFont="1" applyAlignment="1">
      <alignment horizontal="center" vertical="center"/>
    </xf>
    <xf numFmtId="0" fontId="0" fillId="0" borderId="10" xfId="0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vertical="center"/>
    </xf>
    <xf numFmtId="44" fontId="1" fillId="0" borderId="1" xfId="1" applyFont="1" applyBorder="1" applyAlignment="1">
      <alignment horizontal="center" vertical="center"/>
    </xf>
    <xf numFmtId="44" fontId="1" fillId="0" borderId="0" xfId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8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" fontId="5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9" fillId="0" borderId="0" xfId="0" applyFont="1"/>
    <xf numFmtId="14" fontId="6" fillId="0" borderId="0" xfId="0" applyNumberFormat="1" applyFont="1" applyAlignment="1">
      <alignment horizontal="center" vertical="center"/>
    </xf>
    <xf numFmtId="18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" fontId="1" fillId="5" borderId="8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1" fontId="1" fillId="8" borderId="0" xfId="0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" fontId="1" fillId="9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18" fontId="1" fillId="0" borderId="0" xfId="0" applyNumberFormat="1" applyFont="1" applyAlignment="1">
      <alignment horizontal="center"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7" borderId="16" xfId="0" applyNumberFormat="1" applyFont="1" applyFill="1" applyBorder="1" applyAlignment="1">
      <alignment horizontal="center" vertical="center"/>
    </xf>
    <xf numFmtId="1" fontId="1" fillId="8" borderId="16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" fontId="1" fillId="9" borderId="16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18" fontId="1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8" fontId="5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1" fontId="1" fillId="8" borderId="19" xfId="0" applyNumberFormat="1" applyFont="1" applyFill="1" applyBorder="1" applyAlignment="1">
      <alignment horizontal="center" vertical="center"/>
    </xf>
    <xf numFmtId="165" fontId="10" fillId="2" borderId="9" xfId="0" applyNumberFormat="1" applyFont="1" applyFill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5" fontId="0" fillId="0" borderId="0" xfId="0" applyNumberFormat="1"/>
    <xf numFmtId="165" fontId="2" fillId="5" borderId="1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5" borderId="0" xfId="0" applyFont="1" applyFill="1" applyAlignment="1">
      <alignment vertical="center"/>
    </xf>
    <xf numFmtId="0" fontId="17" fillId="5" borderId="6" xfId="0" applyFont="1" applyFill="1" applyBorder="1" applyAlignment="1">
      <alignment vertical="center"/>
    </xf>
    <xf numFmtId="0" fontId="16" fillId="4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vertical="center"/>
    </xf>
    <xf numFmtId="0" fontId="17" fillId="5" borderId="4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E67C3-2672-4138-8357-FDE8B49C5387}">
  <sheetPr>
    <tabColor rgb="FFFFFFCC"/>
    <pageSetUpPr fitToPage="1"/>
  </sheetPr>
  <dimension ref="B1:V56"/>
  <sheetViews>
    <sheetView tabSelected="1" topLeftCell="B1" zoomScaleNormal="100" workbookViewId="0">
      <selection activeCell="Q5" sqref="Q5"/>
    </sheetView>
  </sheetViews>
  <sheetFormatPr defaultRowHeight="14.5" x14ac:dyDescent="0.35"/>
  <cols>
    <col min="1" max="1" width="2.7265625" customWidth="1"/>
    <col min="2" max="2" width="3.7265625" style="6" customWidth="1"/>
    <col min="3" max="3" width="3.7265625" style="4" customWidth="1"/>
    <col min="4" max="4" width="10.54296875" style="106" customWidth="1"/>
    <col min="5" max="6" width="9.1796875" style="4"/>
    <col min="7" max="7" width="5.7265625" style="4" hidden="1" customWidth="1"/>
    <col min="8" max="8" width="4.7265625" style="4" customWidth="1"/>
    <col min="9" max="9" width="4.7265625" style="4" hidden="1" customWidth="1"/>
    <col min="10" max="11" width="20.453125" style="4" bestFit="1" customWidth="1"/>
    <col min="12" max="12" width="2.453125" style="4" customWidth="1"/>
    <col min="13" max="14" width="4.54296875" style="5" customWidth="1"/>
    <col min="15" max="15" width="10.7265625" style="106" bestFit="1" customWidth="1"/>
    <col min="16" max="17" width="9.1796875" style="4"/>
    <col min="18" max="18" width="5.7265625" style="4" hidden="1" customWidth="1"/>
    <col min="19" max="19" width="4.7265625" style="4" customWidth="1"/>
    <col min="20" max="20" width="4.7265625" style="4" hidden="1" customWidth="1"/>
    <col min="21" max="22" width="20.453125" style="4" bestFit="1" customWidth="1"/>
  </cols>
  <sheetData>
    <row r="1" spans="2:22" ht="18" customHeight="1" x14ac:dyDescent="0.35">
      <c r="B1" s="116" t="s">
        <v>44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</row>
    <row r="2" spans="2:22" ht="18" customHeight="1" thickBot="1" x14ac:dyDescent="0.4"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1"/>
    </row>
    <row r="3" spans="2:22" ht="18" customHeight="1" x14ac:dyDescent="0.35">
      <c r="B3" s="61"/>
      <c r="C3" s="125" t="s">
        <v>13</v>
      </c>
      <c r="D3" s="126"/>
      <c r="E3" s="126"/>
      <c r="F3" s="126"/>
      <c r="G3" s="126"/>
      <c r="H3" s="126"/>
      <c r="I3" s="126"/>
      <c r="J3" s="126"/>
      <c r="K3" s="126"/>
      <c r="L3" s="66"/>
      <c r="M3" s="66"/>
      <c r="N3" s="66"/>
      <c r="O3" s="125" t="s">
        <v>14</v>
      </c>
      <c r="P3" s="126"/>
      <c r="Q3" s="126"/>
      <c r="R3" s="126"/>
      <c r="S3" s="126"/>
      <c r="T3" s="126"/>
      <c r="U3" s="126"/>
      <c r="V3" s="127"/>
    </row>
    <row r="4" spans="2:22" ht="18" customHeight="1" thickBot="1" x14ac:dyDescent="0.4">
      <c r="B4" s="62" t="s">
        <v>23</v>
      </c>
      <c r="C4" s="63"/>
      <c r="D4" s="102" t="s">
        <v>15</v>
      </c>
      <c r="E4" s="63" t="s">
        <v>16</v>
      </c>
      <c r="F4" s="63" t="s">
        <v>17</v>
      </c>
      <c r="G4" s="64"/>
      <c r="H4" s="65" t="s">
        <v>22</v>
      </c>
      <c r="I4" s="65" t="s">
        <v>18</v>
      </c>
      <c r="J4" s="65" t="s">
        <v>1</v>
      </c>
      <c r="K4" s="65" t="s">
        <v>31</v>
      </c>
      <c r="L4" s="67"/>
      <c r="M4" s="63" t="s">
        <v>23</v>
      </c>
      <c r="N4" s="63"/>
      <c r="O4" s="102" t="s">
        <v>15</v>
      </c>
      <c r="P4" s="63" t="s">
        <v>16</v>
      </c>
      <c r="Q4" s="63" t="s">
        <v>17</v>
      </c>
      <c r="R4" s="65"/>
      <c r="S4" s="65" t="s">
        <v>22</v>
      </c>
      <c r="T4" s="65" t="s">
        <v>18</v>
      </c>
      <c r="U4" s="65" t="s">
        <v>1</v>
      </c>
      <c r="V4" s="68" t="s">
        <v>31</v>
      </c>
    </row>
    <row r="5" spans="2:22" ht="18" customHeight="1" x14ac:dyDescent="0.35">
      <c r="B5" s="11">
        <v>1</v>
      </c>
      <c r="C5" s="12" t="s">
        <v>59</v>
      </c>
      <c r="D5" s="103">
        <v>46009</v>
      </c>
      <c r="E5" s="13">
        <v>0.71875</v>
      </c>
      <c r="F5" s="14">
        <f>E5+1/24</f>
        <v>0.76041666666666663</v>
      </c>
      <c r="G5" s="15">
        <f t="shared" ref="G5:G6" si="0">(F5-E5)*1440</f>
        <v>59.999999999999943</v>
      </c>
      <c r="H5" s="72" t="s">
        <v>39</v>
      </c>
      <c r="I5" s="15" t="s">
        <v>42</v>
      </c>
      <c r="J5" s="47" t="s">
        <v>58</v>
      </c>
      <c r="K5" s="48" t="s">
        <v>67</v>
      </c>
      <c r="L5" s="67"/>
      <c r="M5" s="21">
        <v>2</v>
      </c>
      <c r="N5" s="12" t="s">
        <v>59</v>
      </c>
      <c r="O5" s="103">
        <v>46009</v>
      </c>
      <c r="P5" s="13">
        <v>0.72916666666666663</v>
      </c>
      <c r="Q5" s="14">
        <f>P5+1/24</f>
        <v>0.77083333333333326</v>
      </c>
      <c r="R5" s="15">
        <f t="shared" ref="R5:R6" si="1">(Q5-P5)*1440</f>
        <v>59.999999999999943</v>
      </c>
      <c r="S5" s="72" t="s">
        <v>39</v>
      </c>
      <c r="T5" s="15" t="s">
        <v>42</v>
      </c>
      <c r="U5" s="47" t="s">
        <v>65</v>
      </c>
      <c r="V5" s="48" t="s">
        <v>66</v>
      </c>
    </row>
    <row r="6" spans="2:22" ht="18" customHeight="1" x14ac:dyDescent="0.35">
      <c r="B6" s="16">
        <v>3</v>
      </c>
      <c r="C6" s="1" t="s">
        <v>59</v>
      </c>
      <c r="D6" s="104">
        <v>46009</v>
      </c>
      <c r="E6" s="17">
        <f>E5+TIME(0,75,0)</f>
        <v>0.77083333333333337</v>
      </c>
      <c r="F6" s="17">
        <f>E6+1.25/24</f>
        <v>0.82291666666666674</v>
      </c>
      <c r="G6" s="2">
        <f t="shared" si="0"/>
        <v>75.000000000000057</v>
      </c>
      <c r="H6" s="73" t="s">
        <v>40</v>
      </c>
      <c r="I6" s="2" t="s">
        <v>41</v>
      </c>
      <c r="J6" s="42" t="s">
        <v>61</v>
      </c>
      <c r="K6" s="49" t="s">
        <v>64</v>
      </c>
      <c r="L6" s="67"/>
      <c r="M6" s="22">
        <v>4</v>
      </c>
      <c r="N6" s="1" t="s">
        <v>59</v>
      </c>
      <c r="O6" s="104">
        <v>46009</v>
      </c>
      <c r="P6" s="17">
        <f>P5+TIME(0,75,0)</f>
        <v>0.78125</v>
      </c>
      <c r="Q6" s="17">
        <f>P6+1.25/24</f>
        <v>0.83333333333333337</v>
      </c>
      <c r="R6" s="2">
        <f t="shared" si="1"/>
        <v>75.000000000000057</v>
      </c>
      <c r="S6" s="73" t="s">
        <v>40</v>
      </c>
      <c r="T6" s="2" t="s">
        <v>41</v>
      </c>
      <c r="U6" s="42" t="s">
        <v>60</v>
      </c>
      <c r="V6" s="49" t="s">
        <v>62</v>
      </c>
    </row>
    <row r="7" spans="2:22" ht="18" customHeight="1" thickBot="1" x14ac:dyDescent="0.4">
      <c r="B7" s="16"/>
      <c r="C7" s="1" t="s">
        <v>59</v>
      </c>
      <c r="D7" s="104">
        <v>46009</v>
      </c>
      <c r="E7" s="50">
        <f>E6+TIME(0,90,0)</f>
        <v>0.83333333333333337</v>
      </c>
      <c r="F7" s="50">
        <f>E7+1/24</f>
        <v>0.875</v>
      </c>
      <c r="G7" s="2"/>
      <c r="H7" s="2"/>
      <c r="I7" s="2"/>
      <c r="J7" s="42"/>
      <c r="K7" s="49"/>
      <c r="L7" s="71"/>
      <c r="M7" s="22"/>
      <c r="N7" s="1" t="s">
        <v>59</v>
      </c>
      <c r="O7" s="104">
        <v>46009</v>
      </c>
      <c r="P7" s="50">
        <f>P6+TIME(0,75,0)</f>
        <v>0.83333333333333337</v>
      </c>
      <c r="Q7" s="50">
        <f>P7+1/24</f>
        <v>0.875</v>
      </c>
      <c r="R7" s="2"/>
      <c r="S7" s="2"/>
      <c r="T7" s="2"/>
      <c r="U7" s="42"/>
      <c r="V7" s="49"/>
    </row>
    <row r="8" spans="2:22" ht="20.149999999999999" customHeight="1" x14ac:dyDescent="0.35">
      <c r="B8" s="61"/>
      <c r="C8" s="125" t="s">
        <v>13</v>
      </c>
      <c r="D8" s="126"/>
      <c r="E8" s="126"/>
      <c r="F8" s="126"/>
      <c r="G8" s="126"/>
      <c r="H8" s="126"/>
      <c r="I8" s="126"/>
      <c r="J8" s="126"/>
      <c r="K8" s="126"/>
      <c r="L8" s="67"/>
      <c r="M8" s="66"/>
      <c r="N8" s="66"/>
      <c r="O8" s="125" t="s">
        <v>14</v>
      </c>
      <c r="P8" s="126"/>
      <c r="Q8" s="126"/>
      <c r="R8" s="126"/>
      <c r="S8" s="126"/>
      <c r="T8" s="126"/>
      <c r="U8" s="126"/>
      <c r="V8" s="127"/>
    </row>
    <row r="9" spans="2:22" ht="20.149999999999999" customHeight="1" thickBot="1" x14ac:dyDescent="0.4">
      <c r="B9" s="62" t="s">
        <v>23</v>
      </c>
      <c r="C9" s="63"/>
      <c r="D9" s="102" t="s">
        <v>15</v>
      </c>
      <c r="E9" s="63" t="s">
        <v>16</v>
      </c>
      <c r="F9" s="63" t="s">
        <v>17</v>
      </c>
      <c r="G9" s="64"/>
      <c r="H9" s="65" t="s">
        <v>22</v>
      </c>
      <c r="I9" s="65" t="s">
        <v>18</v>
      </c>
      <c r="J9" s="65" t="s">
        <v>1</v>
      </c>
      <c r="K9" s="65" t="s">
        <v>31</v>
      </c>
      <c r="L9" s="67"/>
      <c r="M9" s="63" t="s">
        <v>23</v>
      </c>
      <c r="N9" s="63"/>
      <c r="O9" s="102" t="s">
        <v>15</v>
      </c>
      <c r="P9" s="63" t="s">
        <v>16</v>
      </c>
      <c r="Q9" s="63" t="s">
        <v>17</v>
      </c>
      <c r="R9" s="65"/>
      <c r="S9" s="65" t="s">
        <v>22</v>
      </c>
      <c r="T9" s="65" t="s">
        <v>18</v>
      </c>
      <c r="U9" s="65" t="s">
        <v>1</v>
      </c>
      <c r="V9" s="68" t="s">
        <v>31</v>
      </c>
    </row>
    <row r="10" spans="2:22" ht="20.149999999999999" customHeight="1" x14ac:dyDescent="0.35">
      <c r="B10" s="11"/>
      <c r="C10" s="12" t="s">
        <v>19</v>
      </c>
      <c r="D10" s="103">
        <v>46010</v>
      </c>
      <c r="E10" s="13">
        <v>0.25</v>
      </c>
      <c r="F10" s="14">
        <f>E10+1/24</f>
        <v>0.29166666666666669</v>
      </c>
      <c r="G10" s="2"/>
      <c r="H10" s="15"/>
      <c r="I10" s="15"/>
      <c r="J10" s="47"/>
      <c r="K10" s="48"/>
      <c r="L10" s="67"/>
      <c r="M10" s="21"/>
      <c r="N10" s="12" t="s">
        <v>19</v>
      </c>
      <c r="O10" s="103">
        <v>46010</v>
      </c>
      <c r="P10" s="13">
        <v>0.25</v>
      </c>
      <c r="Q10" s="14">
        <f>P10+1/24</f>
        <v>0.29166666666666669</v>
      </c>
      <c r="R10" s="2"/>
      <c r="S10" s="15"/>
      <c r="T10" s="15"/>
      <c r="U10" s="47"/>
      <c r="V10" s="48"/>
    </row>
    <row r="11" spans="2:22" ht="20.149999999999999" customHeight="1" x14ac:dyDescent="0.35">
      <c r="B11" s="16">
        <v>5</v>
      </c>
      <c r="C11" s="1" t="s">
        <v>19</v>
      </c>
      <c r="D11" s="104">
        <v>46010</v>
      </c>
      <c r="E11" s="17">
        <f>E10+TIME(0,60,0)</f>
        <v>0.29166666666666669</v>
      </c>
      <c r="F11" s="17">
        <f>E11+1.25/24</f>
        <v>0.34375</v>
      </c>
      <c r="G11" s="2">
        <f t="shared" ref="G11:G18" si="2">(F11-E11)*1440</f>
        <v>74.999999999999972</v>
      </c>
      <c r="H11" s="75" t="s">
        <v>38</v>
      </c>
      <c r="I11" s="2" t="s">
        <v>42</v>
      </c>
      <c r="J11" s="42" t="s">
        <v>69</v>
      </c>
      <c r="K11" s="49" t="s">
        <v>70</v>
      </c>
      <c r="L11" s="67"/>
      <c r="M11" s="22">
        <v>6</v>
      </c>
      <c r="N11" s="1" t="s">
        <v>19</v>
      </c>
      <c r="O11" s="104">
        <v>46010</v>
      </c>
      <c r="P11" s="17">
        <f>P10+TIME(0,90,0)</f>
        <v>0.3125</v>
      </c>
      <c r="Q11" s="17">
        <f>P11+1.25/24</f>
        <v>0.36458333333333331</v>
      </c>
      <c r="R11" s="2">
        <f t="shared" ref="R11:R19" si="3">(Q11-P11)*1440</f>
        <v>74.999999999999972</v>
      </c>
      <c r="S11" s="75" t="s">
        <v>38</v>
      </c>
      <c r="T11" s="2" t="s">
        <v>42</v>
      </c>
      <c r="U11" s="42" t="s">
        <v>71</v>
      </c>
      <c r="V11" s="49" t="s">
        <v>78</v>
      </c>
    </row>
    <row r="12" spans="2:22" ht="20.149999999999999" customHeight="1" x14ac:dyDescent="0.35">
      <c r="B12" s="16">
        <v>7</v>
      </c>
      <c r="C12" s="1" t="s">
        <v>19</v>
      </c>
      <c r="D12" s="104">
        <v>46010</v>
      </c>
      <c r="E12" s="17">
        <f>E11+TIME(0,90,0)</f>
        <v>0.35416666666666669</v>
      </c>
      <c r="F12" s="17">
        <f>E12+1.25/24</f>
        <v>0.40625</v>
      </c>
      <c r="G12" s="2">
        <f t="shared" si="2"/>
        <v>74.999999999999972</v>
      </c>
      <c r="H12" s="75" t="s">
        <v>38</v>
      </c>
      <c r="I12" s="2" t="s">
        <v>75</v>
      </c>
      <c r="J12" s="42" t="s">
        <v>56</v>
      </c>
      <c r="K12" s="49" t="s">
        <v>68</v>
      </c>
      <c r="L12" s="67"/>
      <c r="M12" s="22">
        <v>8</v>
      </c>
      <c r="N12" s="1" t="s">
        <v>19</v>
      </c>
      <c r="O12" s="104">
        <v>46010</v>
      </c>
      <c r="P12" s="17">
        <f>P11+TIME(0,90,0)</f>
        <v>0.375</v>
      </c>
      <c r="Q12" s="17">
        <f>P12+1/24</f>
        <v>0.41666666666666669</v>
      </c>
      <c r="R12" s="2">
        <f t="shared" si="3"/>
        <v>60.000000000000028</v>
      </c>
      <c r="S12" s="74" t="s">
        <v>39</v>
      </c>
      <c r="T12" s="2" t="s">
        <v>42</v>
      </c>
      <c r="U12" s="42" t="s">
        <v>73</v>
      </c>
      <c r="V12" s="49" t="s">
        <v>57</v>
      </c>
    </row>
    <row r="13" spans="2:22" ht="20.149999999999999" customHeight="1" x14ac:dyDescent="0.35">
      <c r="B13" s="16">
        <v>9</v>
      </c>
      <c r="C13" s="1" t="s">
        <v>19</v>
      </c>
      <c r="D13" s="104">
        <v>46010</v>
      </c>
      <c r="E13" s="17">
        <f>E12+TIME(0,90,0)</f>
        <v>0.41666666666666669</v>
      </c>
      <c r="F13" s="17">
        <f>E13+1/24</f>
        <v>0.45833333333333337</v>
      </c>
      <c r="G13" s="2">
        <f t="shared" si="2"/>
        <v>60.000000000000028</v>
      </c>
      <c r="H13" s="74" t="s">
        <v>39</v>
      </c>
      <c r="I13" s="2" t="s">
        <v>41</v>
      </c>
      <c r="J13" s="42" t="s">
        <v>72</v>
      </c>
      <c r="K13" s="49" t="s">
        <v>58</v>
      </c>
      <c r="L13" s="67"/>
      <c r="M13" s="22">
        <v>10</v>
      </c>
      <c r="N13" s="1" t="s">
        <v>19</v>
      </c>
      <c r="O13" s="104">
        <v>46010</v>
      </c>
      <c r="P13" s="17">
        <f>P12+TIME(0,75,0)</f>
        <v>0.42708333333333331</v>
      </c>
      <c r="Q13" s="17">
        <f>P13+1/24</f>
        <v>0.46875</v>
      </c>
      <c r="R13" s="2">
        <f t="shared" si="3"/>
        <v>60.000000000000028</v>
      </c>
      <c r="S13" s="74" t="s">
        <v>39</v>
      </c>
      <c r="T13" s="2" t="s">
        <v>42</v>
      </c>
      <c r="U13" s="42" t="s">
        <v>67</v>
      </c>
      <c r="V13" s="49" t="s">
        <v>66</v>
      </c>
    </row>
    <row r="14" spans="2:22" ht="20.149999999999999" customHeight="1" x14ac:dyDescent="0.35">
      <c r="B14" s="16"/>
      <c r="C14" s="1" t="s">
        <v>19</v>
      </c>
      <c r="D14" s="104">
        <v>46010</v>
      </c>
      <c r="E14" s="50">
        <f>E13+TIME(0,75,0)</f>
        <v>0.46875</v>
      </c>
      <c r="F14" s="50">
        <f>E14+1.75/24</f>
        <v>0.54166666666666663</v>
      </c>
      <c r="G14" s="2"/>
      <c r="H14" s="2"/>
      <c r="I14" s="2"/>
      <c r="J14" s="60" t="s">
        <v>74</v>
      </c>
      <c r="K14" s="49"/>
      <c r="L14" s="67"/>
      <c r="M14" s="22">
        <v>11</v>
      </c>
      <c r="N14" s="1" t="s">
        <v>19</v>
      </c>
      <c r="O14" s="104">
        <v>46010</v>
      </c>
      <c r="P14" s="17">
        <f>P13+TIME(0,75,0)</f>
        <v>0.47916666666666663</v>
      </c>
      <c r="Q14" s="17">
        <f t="shared" ref="Q14:Q16" si="4">P14+1.25/24</f>
        <v>0.53125</v>
      </c>
      <c r="R14" s="2">
        <f t="shared" si="3"/>
        <v>75.000000000000057</v>
      </c>
      <c r="S14" s="73" t="s">
        <v>40</v>
      </c>
      <c r="T14" s="2" t="s">
        <v>42</v>
      </c>
      <c r="U14" s="42" t="s">
        <v>63</v>
      </c>
      <c r="V14" s="49" t="s">
        <v>64</v>
      </c>
    </row>
    <row r="15" spans="2:22" ht="20.149999999999999" customHeight="1" x14ac:dyDescent="0.35">
      <c r="B15" s="16">
        <v>13</v>
      </c>
      <c r="C15" s="1" t="s">
        <v>19</v>
      </c>
      <c r="D15" s="104">
        <v>46010</v>
      </c>
      <c r="E15" s="17">
        <f>E14+TIME(0,120,0)</f>
        <v>0.55208333333333337</v>
      </c>
      <c r="F15" s="17">
        <f>E15+1.25/24</f>
        <v>0.60416666666666674</v>
      </c>
      <c r="G15" s="2">
        <f t="shared" si="2"/>
        <v>75.000000000000057</v>
      </c>
      <c r="H15" s="75" t="s">
        <v>38</v>
      </c>
      <c r="I15" s="2" t="s">
        <v>42</v>
      </c>
      <c r="J15" s="42" t="s">
        <v>78</v>
      </c>
      <c r="K15" s="49" t="s">
        <v>69</v>
      </c>
      <c r="L15" s="67"/>
      <c r="M15" s="22">
        <v>12</v>
      </c>
      <c r="N15" s="1" t="s">
        <v>19</v>
      </c>
      <c r="O15" s="104">
        <v>46010</v>
      </c>
      <c r="P15" s="17">
        <f t="shared" ref="P15:P17" si="5">P14+TIME(0,90,0)</f>
        <v>0.54166666666666663</v>
      </c>
      <c r="Q15" s="17">
        <f t="shared" si="4"/>
        <v>0.59375</v>
      </c>
      <c r="R15" s="2">
        <f t="shared" si="3"/>
        <v>75.000000000000057</v>
      </c>
      <c r="S15" s="73" t="s">
        <v>40</v>
      </c>
      <c r="T15" s="2" t="s">
        <v>42</v>
      </c>
      <c r="U15" s="42" t="s">
        <v>62</v>
      </c>
      <c r="V15" s="49" t="s">
        <v>61</v>
      </c>
    </row>
    <row r="16" spans="2:22" ht="20.149999999999999" customHeight="1" x14ac:dyDescent="0.35">
      <c r="B16" s="16">
        <v>15</v>
      </c>
      <c r="C16" s="1" t="s">
        <v>19</v>
      </c>
      <c r="D16" s="104">
        <v>46010</v>
      </c>
      <c r="E16" s="17">
        <f>E15+TIME(0,90,0)</f>
        <v>0.61458333333333337</v>
      </c>
      <c r="F16" s="17">
        <f>E16+1.25/24</f>
        <v>0.66666666666666674</v>
      </c>
      <c r="G16" s="2">
        <f t="shared" si="2"/>
        <v>75.000000000000057</v>
      </c>
      <c r="H16" s="75" t="s">
        <v>38</v>
      </c>
      <c r="I16" s="6" t="s">
        <v>42</v>
      </c>
      <c r="J16" s="42" t="s">
        <v>68</v>
      </c>
      <c r="K16" s="49" t="s">
        <v>71</v>
      </c>
      <c r="L16" s="67"/>
      <c r="M16" s="22">
        <v>14</v>
      </c>
      <c r="N16" s="1" t="s">
        <v>19</v>
      </c>
      <c r="O16" s="104">
        <v>46010</v>
      </c>
      <c r="P16" s="17">
        <f t="shared" si="5"/>
        <v>0.60416666666666663</v>
      </c>
      <c r="Q16" s="17">
        <f t="shared" si="4"/>
        <v>0.65625</v>
      </c>
      <c r="R16" s="2">
        <f t="shared" si="3"/>
        <v>75.000000000000057</v>
      </c>
      <c r="S16" s="75" t="s">
        <v>38</v>
      </c>
      <c r="T16" s="2" t="s">
        <v>42</v>
      </c>
      <c r="U16" s="42" t="s">
        <v>70</v>
      </c>
      <c r="V16" s="49" t="s">
        <v>56</v>
      </c>
    </row>
    <row r="17" spans="2:22" ht="20.149999999999999" customHeight="1" x14ac:dyDescent="0.35">
      <c r="B17" s="16">
        <v>17</v>
      </c>
      <c r="C17" s="1" t="s">
        <v>19</v>
      </c>
      <c r="D17" s="104">
        <v>46010</v>
      </c>
      <c r="E17" s="17">
        <f>E16+TIME(0,90,0)</f>
        <v>0.67708333333333337</v>
      </c>
      <c r="F17" s="17">
        <f>E17+1/24</f>
        <v>0.71875</v>
      </c>
      <c r="G17" s="2">
        <f t="shared" si="2"/>
        <v>59.999999999999943</v>
      </c>
      <c r="H17" s="74" t="s">
        <v>39</v>
      </c>
      <c r="I17" s="51" t="s">
        <v>42</v>
      </c>
      <c r="J17" s="42" t="s">
        <v>72</v>
      </c>
      <c r="K17" s="49" t="s">
        <v>67</v>
      </c>
      <c r="L17" s="67"/>
      <c r="M17" s="22">
        <v>16</v>
      </c>
      <c r="N17" s="1" t="s">
        <v>19</v>
      </c>
      <c r="O17" s="104">
        <v>46010</v>
      </c>
      <c r="P17" s="17">
        <f t="shared" si="5"/>
        <v>0.66666666666666663</v>
      </c>
      <c r="Q17" s="17">
        <f>P17+1/24</f>
        <v>0.70833333333333326</v>
      </c>
      <c r="R17" s="2">
        <f t="shared" si="3"/>
        <v>59.999999999999943</v>
      </c>
      <c r="S17" s="74" t="s">
        <v>39</v>
      </c>
      <c r="T17" s="2" t="s">
        <v>42</v>
      </c>
      <c r="U17" s="42" t="s">
        <v>73</v>
      </c>
      <c r="V17" s="49" t="s">
        <v>65</v>
      </c>
    </row>
    <row r="18" spans="2:22" ht="20.149999999999999" customHeight="1" x14ac:dyDescent="0.35">
      <c r="B18" s="16">
        <v>19</v>
      </c>
      <c r="C18" s="1" t="s">
        <v>19</v>
      </c>
      <c r="D18" s="104">
        <v>46010</v>
      </c>
      <c r="E18" s="17">
        <f>E17+TIME(0,75,0)</f>
        <v>0.72916666666666674</v>
      </c>
      <c r="F18" s="17">
        <f>E18+1.25/24</f>
        <v>0.78125000000000011</v>
      </c>
      <c r="G18" s="2">
        <f t="shared" si="2"/>
        <v>75.000000000000057</v>
      </c>
      <c r="H18" s="73" t="s">
        <v>40</v>
      </c>
      <c r="I18" s="2" t="s">
        <v>41</v>
      </c>
      <c r="J18" s="42" t="s">
        <v>63</v>
      </c>
      <c r="K18" s="49" t="s">
        <v>60</v>
      </c>
      <c r="L18" s="67"/>
      <c r="M18" s="22">
        <v>18</v>
      </c>
      <c r="N18" s="1" t="s">
        <v>19</v>
      </c>
      <c r="O18" s="104">
        <v>46010</v>
      </c>
      <c r="P18" s="17">
        <f>P17+TIME(0,75,0)</f>
        <v>0.71875</v>
      </c>
      <c r="Q18" s="17">
        <f>P18+1/24</f>
        <v>0.76041666666666663</v>
      </c>
      <c r="R18" s="2">
        <f t="shared" si="3"/>
        <v>59.999999999999943</v>
      </c>
      <c r="S18" s="74" t="s">
        <v>39</v>
      </c>
      <c r="T18" s="2" t="s">
        <v>42</v>
      </c>
      <c r="U18" s="42" t="s">
        <v>57</v>
      </c>
      <c r="V18" s="49" t="s">
        <v>58</v>
      </c>
    </row>
    <row r="19" spans="2:22" ht="20.149999999999999" customHeight="1" x14ac:dyDescent="0.35">
      <c r="B19" s="16"/>
      <c r="C19" s="1" t="s">
        <v>19</v>
      </c>
      <c r="D19" s="104">
        <v>46010</v>
      </c>
      <c r="E19" s="50">
        <f>E18+TIME(0,90,0)</f>
        <v>0.79166666666666674</v>
      </c>
      <c r="F19" s="50">
        <f>E19+1/24</f>
        <v>0.83333333333333337</v>
      </c>
      <c r="G19" s="2"/>
      <c r="I19" s="2"/>
      <c r="J19" s="60" t="s">
        <v>74</v>
      </c>
      <c r="K19" s="49"/>
      <c r="L19" s="67"/>
      <c r="M19" s="22">
        <v>20</v>
      </c>
      <c r="N19" s="1" t="s">
        <v>19</v>
      </c>
      <c r="O19" s="104">
        <v>46010</v>
      </c>
      <c r="P19" s="17">
        <f>P18+TIME(0,75,0)</f>
        <v>0.77083333333333337</v>
      </c>
      <c r="Q19" s="17">
        <f>P19+1.25/24</f>
        <v>0.82291666666666674</v>
      </c>
      <c r="R19" s="2">
        <f t="shared" si="3"/>
        <v>75.000000000000057</v>
      </c>
      <c r="S19" s="73" t="s">
        <v>40</v>
      </c>
      <c r="T19" s="2" t="s">
        <v>41</v>
      </c>
      <c r="U19" s="76" t="s">
        <v>64</v>
      </c>
      <c r="V19" s="28" t="s">
        <v>62</v>
      </c>
    </row>
    <row r="20" spans="2:22" ht="20.149999999999999" customHeight="1" thickBot="1" x14ac:dyDescent="0.4">
      <c r="B20" s="19"/>
      <c r="C20" s="7" t="s">
        <v>19</v>
      </c>
      <c r="D20" s="105">
        <v>46010</v>
      </c>
      <c r="E20" s="10">
        <f>E19+TIME(0,75,0)</f>
        <v>0.84375000000000011</v>
      </c>
      <c r="F20" s="10">
        <f>E20+1/24</f>
        <v>0.88541666666666674</v>
      </c>
      <c r="G20" s="8"/>
      <c r="H20" s="8"/>
      <c r="I20" s="8"/>
      <c r="J20" s="29"/>
      <c r="K20" s="30"/>
      <c r="L20" s="69"/>
      <c r="M20" s="23"/>
      <c r="N20" s="7" t="s">
        <v>19</v>
      </c>
      <c r="O20" s="105">
        <v>46010</v>
      </c>
      <c r="P20" s="10">
        <f>P19+TIME(0,75,0)</f>
        <v>0.82291666666666674</v>
      </c>
      <c r="Q20" s="10">
        <f>P20+1/24</f>
        <v>0.86458333333333337</v>
      </c>
      <c r="R20" s="8"/>
      <c r="S20" s="8"/>
      <c r="T20" s="8"/>
      <c r="U20" s="8"/>
      <c r="V20" s="20"/>
    </row>
    <row r="21" spans="2:22" ht="20.149999999999999" customHeight="1" x14ac:dyDescent="0.35">
      <c r="B21" s="70"/>
      <c r="C21" s="125" t="s">
        <v>13</v>
      </c>
      <c r="D21" s="125"/>
      <c r="E21" s="125"/>
      <c r="F21" s="125"/>
      <c r="G21" s="125"/>
      <c r="H21" s="125"/>
      <c r="I21" s="125"/>
      <c r="J21" s="125"/>
      <c r="K21" s="125"/>
      <c r="L21" s="67"/>
      <c r="M21" s="67"/>
      <c r="N21" s="67"/>
      <c r="O21" s="122" t="s">
        <v>14</v>
      </c>
      <c r="P21" s="123"/>
      <c r="Q21" s="123"/>
      <c r="R21" s="123"/>
      <c r="S21" s="123"/>
      <c r="T21" s="123"/>
      <c r="U21" s="123"/>
      <c r="V21" s="124"/>
    </row>
    <row r="22" spans="2:22" ht="20.149999999999999" customHeight="1" thickBot="1" x14ac:dyDescent="0.4">
      <c r="B22" s="62" t="s">
        <v>23</v>
      </c>
      <c r="C22" s="63"/>
      <c r="D22" s="102" t="s">
        <v>15</v>
      </c>
      <c r="E22" s="63" t="s">
        <v>16</v>
      </c>
      <c r="F22" s="63" t="s">
        <v>17</v>
      </c>
      <c r="G22" s="64"/>
      <c r="H22" s="65" t="s">
        <v>22</v>
      </c>
      <c r="I22" s="65" t="s">
        <v>18</v>
      </c>
      <c r="J22" s="65" t="s">
        <v>1</v>
      </c>
      <c r="K22" s="65" t="s">
        <v>31</v>
      </c>
      <c r="L22" s="67"/>
      <c r="M22" s="63" t="s">
        <v>23</v>
      </c>
      <c r="N22" s="63"/>
      <c r="O22" s="102" t="s">
        <v>15</v>
      </c>
      <c r="P22" s="63" t="s">
        <v>16</v>
      </c>
      <c r="Q22" s="63" t="s">
        <v>17</v>
      </c>
      <c r="R22" s="65"/>
      <c r="S22" s="65" t="s">
        <v>22</v>
      </c>
      <c r="T22" s="65" t="s">
        <v>18</v>
      </c>
      <c r="U22" s="65" t="s">
        <v>1</v>
      </c>
      <c r="V22" s="68" t="s">
        <v>31</v>
      </c>
    </row>
    <row r="23" spans="2:22" ht="20.149999999999999" customHeight="1" x14ac:dyDescent="0.35">
      <c r="B23" s="11"/>
      <c r="C23" s="12" t="s">
        <v>20</v>
      </c>
      <c r="D23" s="103">
        <v>46011</v>
      </c>
      <c r="E23" s="13">
        <v>0.27083333333333331</v>
      </c>
      <c r="F23" s="14">
        <f>E23+1/24</f>
        <v>0.3125</v>
      </c>
      <c r="G23" s="2"/>
      <c r="H23" s="2"/>
      <c r="I23" s="15"/>
      <c r="J23" s="47"/>
      <c r="K23" s="48"/>
      <c r="L23" s="67"/>
      <c r="M23" s="21"/>
      <c r="N23" s="12" t="s">
        <v>20</v>
      </c>
      <c r="O23" s="103">
        <v>46011</v>
      </c>
      <c r="P23" s="13">
        <v>0.25</v>
      </c>
      <c r="Q23" s="14">
        <f>P23+1/24</f>
        <v>0.29166666666666669</v>
      </c>
      <c r="R23" s="2"/>
      <c r="S23" s="2"/>
      <c r="T23" s="15"/>
      <c r="U23" s="47"/>
      <c r="V23" s="48"/>
    </row>
    <row r="24" spans="2:22" ht="20.149999999999999" customHeight="1" x14ac:dyDescent="0.35">
      <c r="B24" s="16">
        <v>22</v>
      </c>
      <c r="C24" s="1" t="s">
        <v>20</v>
      </c>
      <c r="D24" s="104">
        <v>46011</v>
      </c>
      <c r="E24" s="17">
        <f>E23+TIME(0,75,0)</f>
        <v>0.32291666666666663</v>
      </c>
      <c r="F24" s="17">
        <f>E24+1/24</f>
        <v>0.36458333333333331</v>
      </c>
      <c r="G24" s="2">
        <f t="shared" ref="G24:G32" si="6">(F24-E24)*1440</f>
        <v>60.000000000000028</v>
      </c>
      <c r="H24" s="74" t="s">
        <v>39</v>
      </c>
      <c r="I24" s="2" t="s">
        <v>42</v>
      </c>
      <c r="J24" s="42" t="s">
        <v>73</v>
      </c>
      <c r="K24" s="49" t="s">
        <v>66</v>
      </c>
      <c r="L24" s="67"/>
      <c r="M24" s="22">
        <v>21</v>
      </c>
      <c r="N24" s="1" t="s">
        <v>20</v>
      </c>
      <c r="O24" s="104">
        <v>46011</v>
      </c>
      <c r="P24" s="17">
        <f>P23+TIME(0,90,0)</f>
        <v>0.3125</v>
      </c>
      <c r="Q24" s="17">
        <f>P24+1/24</f>
        <v>0.35416666666666669</v>
      </c>
      <c r="R24" s="2">
        <f t="shared" ref="R24:R31" si="7">(Q24-P24)*1440</f>
        <v>60.000000000000028</v>
      </c>
      <c r="S24" s="74" t="s">
        <v>39</v>
      </c>
      <c r="T24" s="2" t="s">
        <v>42</v>
      </c>
      <c r="U24" s="42" t="s">
        <v>58</v>
      </c>
      <c r="V24" s="49" t="s">
        <v>65</v>
      </c>
    </row>
    <row r="25" spans="2:22" ht="20.149999999999999" customHeight="1" x14ac:dyDescent="0.35">
      <c r="B25" s="16">
        <v>24</v>
      </c>
      <c r="C25" s="1" t="s">
        <v>20</v>
      </c>
      <c r="D25" s="104">
        <v>46011</v>
      </c>
      <c r="E25" s="17">
        <f>E24+TIME(0,75,0)</f>
        <v>0.37499999999999994</v>
      </c>
      <c r="F25" s="17">
        <f>E25+1.25/24</f>
        <v>0.42708333333333326</v>
      </c>
      <c r="G25" s="2">
        <f t="shared" si="6"/>
        <v>74.999999999999972</v>
      </c>
      <c r="H25" s="75" t="s">
        <v>38</v>
      </c>
      <c r="I25" s="2" t="s">
        <v>42</v>
      </c>
      <c r="J25" s="42" t="s">
        <v>78</v>
      </c>
      <c r="K25" s="49" t="s">
        <v>56</v>
      </c>
      <c r="L25" s="67"/>
      <c r="M25" s="22">
        <v>23</v>
      </c>
      <c r="N25" s="1" t="s">
        <v>20</v>
      </c>
      <c r="O25" s="104">
        <v>46011</v>
      </c>
      <c r="P25" s="17">
        <f>P24+TIME(0,75,0)</f>
        <v>0.36458333333333331</v>
      </c>
      <c r="Q25" s="17">
        <f>P25+1/24</f>
        <v>0.40625</v>
      </c>
      <c r="R25" s="2">
        <f t="shared" si="7"/>
        <v>60.000000000000028</v>
      </c>
      <c r="S25" s="74" t="s">
        <v>39</v>
      </c>
      <c r="T25" s="2" t="s">
        <v>42</v>
      </c>
      <c r="U25" s="42" t="s">
        <v>57</v>
      </c>
      <c r="V25" s="49" t="s">
        <v>72</v>
      </c>
    </row>
    <row r="26" spans="2:22" ht="20.149999999999999" customHeight="1" x14ac:dyDescent="0.35">
      <c r="B26" s="16">
        <v>26</v>
      </c>
      <c r="C26" s="1" t="s">
        <v>20</v>
      </c>
      <c r="D26" s="104">
        <v>46011</v>
      </c>
      <c r="E26" s="17">
        <f>E25+TIME(0,90,0)</f>
        <v>0.43749999999999994</v>
      </c>
      <c r="F26" s="17">
        <f>E26+1.25/24</f>
        <v>0.48958333333333326</v>
      </c>
      <c r="G26" s="2">
        <f t="shared" si="6"/>
        <v>74.999999999999972</v>
      </c>
      <c r="H26" s="75" t="s">
        <v>38</v>
      </c>
      <c r="I26" s="2" t="s">
        <v>42</v>
      </c>
      <c r="J26" s="42" t="s">
        <v>71</v>
      </c>
      <c r="K26" s="49" t="s">
        <v>69</v>
      </c>
      <c r="L26" s="67"/>
      <c r="M26" s="22">
        <v>25</v>
      </c>
      <c r="N26" s="1" t="s">
        <v>20</v>
      </c>
      <c r="O26" s="104">
        <v>46011</v>
      </c>
      <c r="P26" s="17">
        <f>P25+TIME(0,75,0)</f>
        <v>0.41666666666666663</v>
      </c>
      <c r="Q26" s="17">
        <f>P26+1.25/24</f>
        <v>0.46874999999999994</v>
      </c>
      <c r="R26" s="2">
        <f t="shared" si="7"/>
        <v>74.999999999999972</v>
      </c>
      <c r="S26" s="75" t="s">
        <v>38</v>
      </c>
      <c r="T26" s="2" t="s">
        <v>42</v>
      </c>
      <c r="U26" s="42" t="s">
        <v>68</v>
      </c>
      <c r="V26" s="49" t="s">
        <v>70</v>
      </c>
    </row>
    <row r="27" spans="2:22" ht="20.149999999999999" customHeight="1" x14ac:dyDescent="0.35">
      <c r="B27" s="16">
        <v>28</v>
      </c>
      <c r="C27" s="1" t="s">
        <v>20</v>
      </c>
      <c r="D27" s="104">
        <v>46011</v>
      </c>
      <c r="E27" s="17">
        <f>E26+TIME(0,90,0)</f>
        <v>0.49999999999999994</v>
      </c>
      <c r="F27" s="17">
        <f>E27+1.25/24</f>
        <v>0.55208333333333326</v>
      </c>
      <c r="G27" s="2">
        <f t="shared" si="6"/>
        <v>74.999999999999972</v>
      </c>
      <c r="H27" s="73" t="s">
        <v>40</v>
      </c>
      <c r="I27" s="2" t="s">
        <v>42</v>
      </c>
      <c r="J27" s="42" t="s">
        <v>64</v>
      </c>
      <c r="K27" s="49" t="s">
        <v>60</v>
      </c>
      <c r="L27" s="67"/>
      <c r="M27" s="22">
        <v>27</v>
      </c>
      <c r="N27" s="1" t="s">
        <v>20</v>
      </c>
      <c r="O27" s="104">
        <v>46011</v>
      </c>
      <c r="P27" s="17">
        <f>P26+TIME(0,90,0)</f>
        <v>0.47916666666666663</v>
      </c>
      <c r="Q27" s="17">
        <f>P27+1.25/24</f>
        <v>0.53125</v>
      </c>
      <c r="R27" s="2">
        <f t="shared" si="7"/>
        <v>75.000000000000057</v>
      </c>
      <c r="S27" s="73" t="s">
        <v>40</v>
      </c>
      <c r="T27" s="2" t="s">
        <v>42</v>
      </c>
      <c r="U27" s="42" t="s">
        <v>61</v>
      </c>
      <c r="V27" s="49" t="s">
        <v>63</v>
      </c>
    </row>
    <row r="28" spans="2:22" ht="20.149999999999999" customHeight="1" x14ac:dyDescent="0.35">
      <c r="B28" s="16">
        <v>30</v>
      </c>
      <c r="C28" s="1" t="s">
        <v>20</v>
      </c>
      <c r="D28" s="104">
        <v>46011</v>
      </c>
      <c r="E28" s="17">
        <f>E27+TIME(0,90,0)</f>
        <v>0.5625</v>
      </c>
      <c r="F28" s="17">
        <f>E28+1/24</f>
        <v>0.60416666666666663</v>
      </c>
      <c r="G28" s="2">
        <f t="shared" si="6"/>
        <v>59.999999999999943</v>
      </c>
      <c r="H28" s="74" t="s">
        <v>39</v>
      </c>
      <c r="I28" s="2" t="s">
        <v>41</v>
      </c>
      <c r="J28" s="42" t="s">
        <v>65</v>
      </c>
      <c r="K28" s="49" t="s">
        <v>72</v>
      </c>
      <c r="L28" s="67"/>
      <c r="M28" s="22">
        <v>29</v>
      </c>
      <c r="N28" s="1" t="s">
        <v>20</v>
      </c>
      <c r="O28" s="104">
        <v>46011</v>
      </c>
      <c r="P28" s="17">
        <f>P27+TIME(0,90,0)</f>
        <v>0.54166666666666663</v>
      </c>
      <c r="Q28" s="17">
        <f>P28+1/24</f>
        <v>0.58333333333333326</v>
      </c>
      <c r="R28" s="2">
        <f t="shared" si="7"/>
        <v>59.999999999999943</v>
      </c>
      <c r="S28" s="74" t="s">
        <v>39</v>
      </c>
      <c r="T28" s="2" t="s">
        <v>42</v>
      </c>
      <c r="U28" s="42" t="s">
        <v>67</v>
      </c>
      <c r="V28" s="49" t="s">
        <v>73</v>
      </c>
    </row>
    <row r="29" spans="2:22" ht="20.149999999999999" customHeight="1" x14ac:dyDescent="0.35">
      <c r="B29" s="16"/>
      <c r="C29" s="1" t="s">
        <v>20</v>
      </c>
      <c r="D29" s="104">
        <v>46011</v>
      </c>
      <c r="E29" s="50">
        <f>E28+TIME(0,90,0)</f>
        <v>0.625</v>
      </c>
      <c r="F29" s="50">
        <f>E29+1/24</f>
        <v>0.66666666666666663</v>
      </c>
      <c r="G29" s="2"/>
      <c r="H29" s="2"/>
      <c r="I29" s="2"/>
      <c r="J29" s="60" t="s">
        <v>74</v>
      </c>
      <c r="K29" s="28"/>
      <c r="L29" s="67"/>
      <c r="M29" s="22">
        <v>31</v>
      </c>
      <c r="N29" s="1" t="s">
        <v>20</v>
      </c>
      <c r="O29" s="104">
        <v>46011</v>
      </c>
      <c r="P29" s="17">
        <f>P28+TIME(0,75,0)</f>
        <v>0.59375</v>
      </c>
      <c r="Q29" s="17">
        <f>P29+1/24</f>
        <v>0.63541666666666663</v>
      </c>
      <c r="R29" s="2">
        <f t="shared" si="7"/>
        <v>59.999999999999943</v>
      </c>
      <c r="S29" s="74" t="s">
        <v>39</v>
      </c>
      <c r="T29" s="2" t="s">
        <v>42</v>
      </c>
      <c r="U29" s="42" t="s">
        <v>66</v>
      </c>
      <c r="V29" s="49" t="s">
        <v>57</v>
      </c>
    </row>
    <row r="30" spans="2:22" ht="20.149999999999999" customHeight="1" x14ac:dyDescent="0.35">
      <c r="B30" s="16">
        <v>33</v>
      </c>
      <c r="C30" s="1" t="s">
        <v>20</v>
      </c>
      <c r="D30" s="104">
        <v>46011</v>
      </c>
      <c r="E30" s="17">
        <f t="shared" ref="E30" si="8">E29+TIME(0,75,0)</f>
        <v>0.67708333333333337</v>
      </c>
      <c r="F30" s="17">
        <f>E30+1.25/24</f>
        <v>0.72916666666666674</v>
      </c>
      <c r="G30" s="2">
        <f t="shared" si="6"/>
        <v>75.000000000000057</v>
      </c>
      <c r="H30" s="75" t="s">
        <v>38</v>
      </c>
      <c r="I30" s="2" t="s">
        <v>42</v>
      </c>
      <c r="J30" s="42" t="s">
        <v>56</v>
      </c>
      <c r="K30" s="49" t="s">
        <v>71</v>
      </c>
      <c r="L30" s="67"/>
      <c r="M30" s="22">
        <v>32</v>
      </c>
      <c r="N30" s="1" t="s">
        <v>20</v>
      </c>
      <c r="O30" s="104">
        <v>46011</v>
      </c>
      <c r="P30" s="17">
        <f>P29+TIME(0,90,0)</f>
        <v>0.65625</v>
      </c>
      <c r="Q30" s="17">
        <f>P30+1.25/24</f>
        <v>0.70833333333333337</v>
      </c>
      <c r="R30" s="2">
        <f t="shared" si="7"/>
        <v>75.000000000000057</v>
      </c>
      <c r="S30" s="75" t="s">
        <v>38</v>
      </c>
      <c r="T30" s="2" t="s">
        <v>42</v>
      </c>
      <c r="U30" s="42" t="s">
        <v>70</v>
      </c>
      <c r="V30" s="49" t="s">
        <v>78</v>
      </c>
    </row>
    <row r="31" spans="2:22" ht="20.149999999999999" customHeight="1" x14ac:dyDescent="0.35">
      <c r="B31" s="16">
        <v>35</v>
      </c>
      <c r="C31" s="1" t="s">
        <v>20</v>
      </c>
      <c r="D31" s="104">
        <v>46011</v>
      </c>
      <c r="E31" s="17">
        <f>E30+TIME(0,90,0)</f>
        <v>0.73958333333333337</v>
      </c>
      <c r="F31" s="17">
        <f>E31+1.25/24</f>
        <v>0.79166666666666674</v>
      </c>
      <c r="G31" s="2">
        <f t="shared" si="6"/>
        <v>75.000000000000057</v>
      </c>
      <c r="H31" s="73" t="s">
        <v>40</v>
      </c>
      <c r="I31" s="2" t="s">
        <v>42</v>
      </c>
      <c r="J31" s="42" t="s">
        <v>60</v>
      </c>
      <c r="K31" s="49" t="s">
        <v>61</v>
      </c>
      <c r="L31" s="67"/>
      <c r="M31" s="22">
        <v>34</v>
      </c>
      <c r="N31" s="1" t="s">
        <v>20</v>
      </c>
      <c r="O31" s="104">
        <v>46011</v>
      </c>
      <c r="P31" s="17">
        <f>P30+TIME(0,90,0)</f>
        <v>0.71875</v>
      </c>
      <c r="Q31" s="17">
        <f>P31+1.25/24</f>
        <v>0.77083333333333337</v>
      </c>
      <c r="R31" s="2">
        <f t="shared" si="7"/>
        <v>75.000000000000057</v>
      </c>
      <c r="S31" s="75" t="s">
        <v>38</v>
      </c>
      <c r="T31" s="2" t="s">
        <v>41</v>
      </c>
      <c r="U31" s="5" t="s">
        <v>79</v>
      </c>
      <c r="V31" s="79" t="s">
        <v>68</v>
      </c>
    </row>
    <row r="32" spans="2:22" ht="20.149999999999999" customHeight="1" x14ac:dyDescent="0.35">
      <c r="B32" s="16">
        <v>36</v>
      </c>
      <c r="C32" s="1" t="s">
        <v>20</v>
      </c>
      <c r="D32" s="104">
        <v>46011</v>
      </c>
      <c r="E32" s="77">
        <f>E31+TIME(0,90,0)</f>
        <v>0.80208333333333337</v>
      </c>
      <c r="F32" s="77">
        <f>E32+1.25/24</f>
        <v>0.85416666666666674</v>
      </c>
      <c r="G32" s="2">
        <f t="shared" si="6"/>
        <v>75.000000000000057</v>
      </c>
      <c r="H32" s="73" t="s">
        <v>40</v>
      </c>
      <c r="I32" s="2" t="s">
        <v>41</v>
      </c>
      <c r="J32" s="42" t="s">
        <v>62</v>
      </c>
      <c r="K32" s="49" t="s">
        <v>63</v>
      </c>
      <c r="L32" s="67"/>
      <c r="M32" s="22"/>
      <c r="N32" s="1" t="s">
        <v>20</v>
      </c>
      <c r="O32" s="104">
        <v>46011</v>
      </c>
      <c r="P32" s="50">
        <f>P31+TIME(0,90,0)</f>
        <v>0.78125</v>
      </c>
      <c r="Q32" s="50">
        <f>P32+1/24</f>
        <v>0.82291666666666663</v>
      </c>
      <c r="R32" s="2"/>
      <c r="U32" s="60" t="s">
        <v>74</v>
      </c>
      <c r="V32" s="78"/>
    </row>
    <row r="33" spans="2:22" ht="20.149999999999999" customHeight="1" thickBot="1" x14ac:dyDescent="0.4">
      <c r="B33" s="19"/>
      <c r="C33" s="7" t="s">
        <v>20</v>
      </c>
      <c r="D33" s="105">
        <v>46011</v>
      </c>
      <c r="E33" s="10">
        <f>E32+TIME(0,75,0)</f>
        <v>0.85416666666666674</v>
      </c>
      <c r="F33" s="10">
        <f>E33+1/24</f>
        <v>0.89583333333333337</v>
      </c>
      <c r="G33" s="8"/>
      <c r="H33" s="8"/>
      <c r="I33" s="8"/>
      <c r="J33" s="9"/>
      <c r="K33" s="20"/>
      <c r="L33" s="69"/>
      <c r="M33" s="23"/>
      <c r="N33" s="7" t="s">
        <v>20</v>
      </c>
      <c r="O33" s="105">
        <v>46011</v>
      </c>
      <c r="P33" s="10">
        <f>P32+TIME(0,90,0)</f>
        <v>0.84375</v>
      </c>
      <c r="Q33" s="10">
        <f>P33+1.25/24</f>
        <v>0.89583333333333337</v>
      </c>
      <c r="R33" s="8"/>
      <c r="S33" s="8"/>
      <c r="T33" s="8"/>
      <c r="U33" s="29"/>
      <c r="V33" s="30"/>
    </row>
    <row r="34" spans="2:22" ht="20.149999999999999" customHeight="1" x14ac:dyDescent="0.35">
      <c r="B34" s="70"/>
      <c r="C34" s="122" t="s">
        <v>13</v>
      </c>
      <c r="D34" s="123"/>
      <c r="E34" s="123"/>
      <c r="F34" s="123"/>
      <c r="G34" s="123"/>
      <c r="H34" s="123"/>
      <c r="I34" s="123"/>
      <c r="J34" s="123"/>
      <c r="K34" s="123"/>
      <c r="L34" s="67"/>
      <c r="M34" s="67"/>
      <c r="N34" s="67"/>
      <c r="O34" s="122" t="s">
        <v>14</v>
      </c>
      <c r="P34" s="123"/>
      <c r="Q34" s="123"/>
      <c r="R34" s="123"/>
      <c r="S34" s="123"/>
      <c r="T34" s="123"/>
      <c r="U34" s="123"/>
      <c r="V34" s="124"/>
    </row>
    <row r="35" spans="2:22" ht="20.149999999999999" customHeight="1" thickBot="1" x14ac:dyDescent="0.4">
      <c r="B35" s="62" t="s">
        <v>23</v>
      </c>
      <c r="C35" s="63"/>
      <c r="D35" s="102" t="s">
        <v>15</v>
      </c>
      <c r="E35" s="63" t="s">
        <v>16</v>
      </c>
      <c r="F35" s="63" t="s">
        <v>17</v>
      </c>
      <c r="G35" s="64"/>
      <c r="H35" s="65" t="s">
        <v>22</v>
      </c>
      <c r="I35" s="65" t="s">
        <v>18</v>
      </c>
      <c r="J35" s="65" t="s">
        <v>1</v>
      </c>
      <c r="K35" s="65" t="s">
        <v>31</v>
      </c>
      <c r="L35" s="67"/>
      <c r="M35" s="63" t="s">
        <v>23</v>
      </c>
      <c r="N35" s="63"/>
      <c r="O35" s="102" t="s">
        <v>15</v>
      </c>
      <c r="P35" s="63" t="s">
        <v>16</v>
      </c>
      <c r="Q35" s="63" t="s">
        <v>17</v>
      </c>
      <c r="R35" s="65"/>
      <c r="S35" s="65" t="s">
        <v>22</v>
      </c>
      <c r="T35" s="65" t="s">
        <v>18</v>
      </c>
      <c r="U35" s="65" t="s">
        <v>1</v>
      </c>
      <c r="V35" s="68" t="s">
        <v>31</v>
      </c>
    </row>
    <row r="36" spans="2:22" ht="20.149999999999999" customHeight="1" x14ac:dyDescent="0.35">
      <c r="B36" s="11">
        <v>38</v>
      </c>
      <c r="C36" s="12" t="s">
        <v>21</v>
      </c>
      <c r="D36" s="103">
        <v>46012</v>
      </c>
      <c r="E36" s="13">
        <v>0.29166666666666669</v>
      </c>
      <c r="F36" s="14">
        <f>E36+1/24</f>
        <v>0.33333333333333337</v>
      </c>
      <c r="G36" s="15">
        <f t="shared" ref="G36:G38" si="9">(F36-E36)*1440</f>
        <v>60.000000000000028</v>
      </c>
      <c r="H36" s="74" t="s">
        <v>39</v>
      </c>
      <c r="I36" s="15" t="s">
        <v>42</v>
      </c>
      <c r="J36" s="15" t="s">
        <v>83</v>
      </c>
      <c r="K36" s="38" t="s">
        <v>80</v>
      </c>
      <c r="L36" s="67"/>
      <c r="M36" s="21">
        <v>37</v>
      </c>
      <c r="N36" s="12" t="s">
        <v>21</v>
      </c>
      <c r="O36" s="103">
        <v>46012</v>
      </c>
      <c r="P36" s="13">
        <v>0.28125</v>
      </c>
      <c r="Q36" s="14">
        <f>P36+1/24</f>
        <v>0.32291666666666669</v>
      </c>
      <c r="R36" s="15">
        <f t="shared" ref="R36:R39" si="10">(Q36-P36)*1440</f>
        <v>60.000000000000028</v>
      </c>
      <c r="S36" s="74" t="s">
        <v>39</v>
      </c>
      <c r="T36" s="15" t="s">
        <v>42</v>
      </c>
      <c r="U36" s="15" t="s">
        <v>81</v>
      </c>
      <c r="V36" s="38" t="s">
        <v>82</v>
      </c>
    </row>
    <row r="37" spans="2:22" ht="20.149999999999999" customHeight="1" x14ac:dyDescent="0.35">
      <c r="B37" s="16">
        <v>40</v>
      </c>
      <c r="C37" s="1" t="s">
        <v>21</v>
      </c>
      <c r="D37" s="104">
        <v>46012</v>
      </c>
      <c r="E37" s="17">
        <f>E36+TIME(0,75,0)</f>
        <v>0.34375</v>
      </c>
      <c r="F37" s="17">
        <f>E37+1.25/24</f>
        <v>0.39583333333333331</v>
      </c>
      <c r="G37" s="2">
        <f t="shared" si="9"/>
        <v>74.999999999999972</v>
      </c>
      <c r="H37" s="75" t="s">
        <v>38</v>
      </c>
      <c r="I37" s="2" t="s">
        <v>42</v>
      </c>
      <c r="J37" s="2" t="s">
        <v>84</v>
      </c>
      <c r="K37" s="18" t="s">
        <v>86</v>
      </c>
      <c r="L37" s="67"/>
      <c r="M37" s="22">
        <v>39</v>
      </c>
      <c r="N37" s="1" t="s">
        <v>21</v>
      </c>
      <c r="O37" s="104">
        <v>46012</v>
      </c>
      <c r="P37" s="17">
        <f>P36+TIME(0,75,0)</f>
        <v>0.33333333333333331</v>
      </c>
      <c r="Q37" s="17">
        <f>P37+1.25/24</f>
        <v>0.38541666666666663</v>
      </c>
      <c r="R37" s="2">
        <f t="shared" si="10"/>
        <v>74.999999999999972</v>
      </c>
      <c r="S37" s="75" t="s">
        <v>38</v>
      </c>
      <c r="T37" s="2" t="s">
        <v>42</v>
      </c>
      <c r="U37" s="2" t="s">
        <v>88</v>
      </c>
      <c r="V37" s="18" t="s">
        <v>91</v>
      </c>
    </row>
    <row r="38" spans="2:22" ht="20.149999999999999" customHeight="1" x14ac:dyDescent="0.35">
      <c r="B38" s="16">
        <v>42</v>
      </c>
      <c r="C38" s="1" t="s">
        <v>21</v>
      </c>
      <c r="D38" s="104">
        <v>46012</v>
      </c>
      <c r="E38" s="17">
        <f>E37+TIME(0,90,0)</f>
        <v>0.40625</v>
      </c>
      <c r="F38" s="17">
        <f>E38+1.25/24</f>
        <v>0.45833333333333331</v>
      </c>
      <c r="G38" s="2">
        <f t="shared" si="9"/>
        <v>74.999999999999972</v>
      </c>
      <c r="H38" s="73" t="s">
        <v>40</v>
      </c>
      <c r="I38" s="2" t="s">
        <v>41</v>
      </c>
      <c r="J38" s="2" t="s">
        <v>85</v>
      </c>
      <c r="K38" s="18" t="s">
        <v>87</v>
      </c>
      <c r="L38" s="67"/>
      <c r="M38" s="22">
        <v>41</v>
      </c>
      <c r="N38" s="1" t="s">
        <v>21</v>
      </c>
      <c r="O38" s="104">
        <v>46012</v>
      </c>
      <c r="P38" s="17">
        <f>P37+TIME(0,90,0)</f>
        <v>0.39583333333333331</v>
      </c>
      <c r="Q38" s="17">
        <f>P38+1.25/24</f>
        <v>0.44791666666666663</v>
      </c>
      <c r="R38" s="2">
        <f t="shared" si="10"/>
        <v>74.999999999999972</v>
      </c>
      <c r="S38" s="73" t="s">
        <v>40</v>
      </c>
      <c r="T38" s="2" t="s">
        <v>42</v>
      </c>
      <c r="U38" s="2" t="s">
        <v>89</v>
      </c>
      <c r="V38" s="18" t="s">
        <v>90</v>
      </c>
    </row>
    <row r="39" spans="2:22" ht="20.149999999999999" customHeight="1" x14ac:dyDescent="0.35">
      <c r="B39" s="16"/>
      <c r="C39" s="1" t="s">
        <v>21</v>
      </c>
      <c r="D39" s="104">
        <v>46012</v>
      </c>
      <c r="E39" s="50">
        <f>E38+TIME(0,105,0)</f>
        <v>0.47916666666666669</v>
      </c>
      <c r="F39" s="50">
        <f>E39+1.25/24</f>
        <v>0.53125</v>
      </c>
      <c r="G39" s="2"/>
      <c r="H39" s="2"/>
      <c r="I39" s="2"/>
      <c r="J39" s="2"/>
      <c r="K39" s="18"/>
      <c r="L39" s="67"/>
      <c r="M39" s="22">
        <v>43</v>
      </c>
      <c r="N39" s="1" t="s">
        <v>21</v>
      </c>
      <c r="O39" s="104">
        <v>46012</v>
      </c>
      <c r="P39" s="17">
        <f>P38+TIME(0,105,0)</f>
        <v>0.46875</v>
      </c>
      <c r="Q39" s="17">
        <f>P39+1.25/24</f>
        <v>0.52083333333333337</v>
      </c>
      <c r="R39" s="2">
        <f t="shared" si="10"/>
        <v>75.000000000000057</v>
      </c>
      <c r="S39" s="74" t="s">
        <v>39</v>
      </c>
      <c r="T39" s="2" t="s">
        <v>42</v>
      </c>
      <c r="U39" s="2" t="s">
        <v>92</v>
      </c>
      <c r="V39" s="18" t="s">
        <v>93</v>
      </c>
    </row>
    <row r="40" spans="2:22" ht="20.149999999999999" customHeight="1" x14ac:dyDescent="0.35">
      <c r="B40" s="16"/>
      <c r="C40" s="1" t="s">
        <v>21</v>
      </c>
      <c r="D40" s="104">
        <v>46012</v>
      </c>
      <c r="E40" s="50">
        <f>E39+TIME(0,90,0)</f>
        <v>0.54166666666666674</v>
      </c>
      <c r="F40" s="50">
        <f>E40+1/24</f>
        <v>0.58333333333333337</v>
      </c>
      <c r="G40" s="2"/>
      <c r="H40" s="2"/>
      <c r="I40" s="2"/>
      <c r="J40" s="2"/>
      <c r="K40" s="18"/>
      <c r="L40" s="67"/>
      <c r="M40" s="22">
        <v>44</v>
      </c>
      <c r="N40" s="1" t="s">
        <v>21</v>
      </c>
      <c r="O40" s="104">
        <v>46012</v>
      </c>
      <c r="P40" s="17">
        <f>P39+TIME(0,90,0)</f>
        <v>0.53125</v>
      </c>
      <c r="Q40" s="17">
        <f>P40+1.5/24</f>
        <v>0.59375</v>
      </c>
      <c r="R40" s="2">
        <f>(Q40-P40)*1440</f>
        <v>90</v>
      </c>
      <c r="S40" s="75" t="s">
        <v>38</v>
      </c>
      <c r="T40" s="2" t="s">
        <v>42</v>
      </c>
      <c r="U40" s="2" t="s">
        <v>94</v>
      </c>
      <c r="V40" s="18" t="s">
        <v>95</v>
      </c>
    </row>
    <row r="41" spans="2:22" ht="20.149999999999999" customHeight="1" x14ac:dyDescent="0.35">
      <c r="B41" s="16"/>
      <c r="C41" s="1" t="s">
        <v>21</v>
      </c>
      <c r="D41" s="104">
        <v>46012</v>
      </c>
      <c r="E41" s="50">
        <f>E40+TIME(0,60,0)</f>
        <v>0.58333333333333337</v>
      </c>
      <c r="F41" s="50">
        <f>E41+1/24</f>
        <v>0.625</v>
      </c>
      <c r="G41" s="2"/>
      <c r="H41" s="2"/>
      <c r="I41" s="2"/>
      <c r="J41" s="2"/>
      <c r="K41" s="18"/>
      <c r="L41" s="67"/>
      <c r="M41" s="22">
        <v>45</v>
      </c>
      <c r="N41" s="1" t="s">
        <v>21</v>
      </c>
      <c r="O41" s="104">
        <v>46012</v>
      </c>
      <c r="P41" s="17">
        <f>P40+TIME(0,105,0)</f>
        <v>0.60416666666666663</v>
      </c>
      <c r="Q41" s="17">
        <f>P41+1.5/24</f>
        <v>0.66666666666666663</v>
      </c>
      <c r="R41" s="2">
        <f>(Q41-P41)*1440</f>
        <v>90</v>
      </c>
      <c r="S41" s="73" t="s">
        <v>40</v>
      </c>
      <c r="T41" s="2" t="s">
        <v>41</v>
      </c>
      <c r="U41" s="2" t="s">
        <v>96</v>
      </c>
      <c r="V41" s="18" t="s">
        <v>97</v>
      </c>
    </row>
    <row r="42" spans="2:22" ht="20.149999999999999" customHeight="1" thickBot="1" x14ac:dyDescent="0.4">
      <c r="B42" s="19"/>
      <c r="C42" s="7" t="s">
        <v>21</v>
      </c>
      <c r="D42" s="105">
        <v>46012</v>
      </c>
      <c r="E42" s="10">
        <f>E41+TIME(0,60,0)</f>
        <v>0.625</v>
      </c>
      <c r="F42" s="10">
        <f>E42+1/24</f>
        <v>0.66666666666666663</v>
      </c>
      <c r="G42" s="8"/>
      <c r="H42" s="8"/>
      <c r="I42" s="8"/>
      <c r="J42" s="9" t="s">
        <v>74</v>
      </c>
      <c r="K42" s="20"/>
      <c r="L42" s="63"/>
      <c r="M42" s="23"/>
      <c r="N42" s="7" t="s">
        <v>21</v>
      </c>
      <c r="O42" s="105">
        <v>46012</v>
      </c>
      <c r="P42" s="10">
        <f>P41+TIME(0,105,0)</f>
        <v>0.67708333333333326</v>
      </c>
      <c r="Q42" s="10">
        <f>P42+1/24</f>
        <v>0.71874999999999989</v>
      </c>
      <c r="R42" s="8"/>
      <c r="S42" s="8"/>
      <c r="T42" s="8"/>
      <c r="U42" s="8"/>
      <c r="V42" s="20"/>
    </row>
    <row r="45" spans="2:22" x14ac:dyDescent="0.35">
      <c r="J45" s="2"/>
      <c r="K45" s="2"/>
      <c r="U45" s="2"/>
      <c r="V45" s="2"/>
    </row>
    <row r="46" spans="2:22" x14ac:dyDescent="0.35">
      <c r="G46" s="32">
        <f>SUM(G15:G41)/60</f>
        <v>17.75</v>
      </c>
      <c r="I46" s="4">
        <f>COUNTIF(I5:I41, "Y")</f>
        <v>14</v>
      </c>
      <c r="J46" s="36">
        <f>I46*68.75</f>
        <v>962.5</v>
      </c>
      <c r="K46" s="36"/>
      <c r="R46" s="32">
        <f>SUM(R5:R42)/60</f>
        <v>29.250000000000004</v>
      </c>
      <c r="T46" s="4">
        <f>COUNTIF(T5:T42, "Y")</f>
        <v>21</v>
      </c>
      <c r="U46" s="2"/>
      <c r="V46" s="2"/>
    </row>
    <row r="47" spans="2:22" ht="15" thickBot="1" x14ac:dyDescent="0.4">
      <c r="G47" s="33">
        <f>R46</f>
        <v>29.250000000000004</v>
      </c>
      <c r="I47" s="4">
        <f>T46</f>
        <v>21</v>
      </c>
      <c r="J47" s="40">
        <f>I47*68.75</f>
        <v>1443.75</v>
      </c>
      <c r="K47" s="36"/>
      <c r="U47" s="2"/>
      <c r="V47" s="2"/>
    </row>
    <row r="48" spans="2:22" x14ac:dyDescent="0.35">
      <c r="G48" s="32">
        <f>G46+G47</f>
        <v>47</v>
      </c>
      <c r="J48" s="41">
        <f>G48*275</f>
        <v>12925</v>
      </c>
      <c r="K48" s="2"/>
      <c r="U48" s="2"/>
      <c r="V48" s="2"/>
    </row>
    <row r="49" spans="9:22" x14ac:dyDescent="0.35">
      <c r="J49" s="2"/>
      <c r="K49" s="2"/>
      <c r="U49" s="2"/>
      <c r="V49" s="2"/>
    </row>
    <row r="50" spans="9:22" ht="15" thickBot="1" x14ac:dyDescent="0.4">
      <c r="I50" s="4">
        <f>I47+I46</f>
        <v>35</v>
      </c>
      <c r="J50" s="39">
        <f>I50*58.75</f>
        <v>2056.25</v>
      </c>
      <c r="K50" s="34"/>
      <c r="U50" s="2"/>
      <c r="V50" s="2"/>
    </row>
    <row r="51" spans="9:22" x14ac:dyDescent="0.35">
      <c r="J51" s="35">
        <f>J48+J50</f>
        <v>14981.25</v>
      </c>
    </row>
    <row r="53" spans="9:22" x14ac:dyDescent="0.35">
      <c r="J53" s="37"/>
      <c r="K53" s="4" t="s">
        <v>34</v>
      </c>
    </row>
    <row r="54" spans="9:22" x14ac:dyDescent="0.35">
      <c r="J54" s="34">
        <f>J53-J51</f>
        <v>-14981.25</v>
      </c>
      <c r="K54" s="4" t="s">
        <v>33</v>
      </c>
    </row>
    <row r="55" spans="9:22" x14ac:dyDescent="0.35">
      <c r="J55" s="34">
        <f>K50-J50</f>
        <v>-2056.25</v>
      </c>
      <c r="K55" s="4" t="s">
        <v>35</v>
      </c>
    </row>
    <row r="56" spans="9:22" x14ac:dyDescent="0.35">
      <c r="J56" s="34">
        <f>J54-J55</f>
        <v>-12925</v>
      </c>
    </row>
  </sheetData>
  <mergeCells count="9">
    <mergeCell ref="B1:V2"/>
    <mergeCell ref="C34:K34"/>
    <mergeCell ref="O34:V34"/>
    <mergeCell ref="C8:K8"/>
    <mergeCell ref="O8:V8"/>
    <mergeCell ref="O21:V21"/>
    <mergeCell ref="C21:K21"/>
    <mergeCell ref="C3:K3"/>
    <mergeCell ref="O3:V3"/>
  </mergeCells>
  <printOptions gridLines="1"/>
  <pageMargins left="0.5" right="0" top="0.25" bottom="0.25" header="0.3" footer="0.3"/>
  <pageSetup scale="69" orientation="landscape" r:id="rId1"/>
  <ignoredErrors>
    <ignoredError sqref="E40:F40 E28 E32 F6 Q6 E26 F27 F37 E38 E39:F39 P39:P41 E30 F29 P29 Q28 F11 E12 Q13 E15 P14 F13 P12 Q19 E18:F18 Q11 F17 E19 F31 Q3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548DA-ADD6-48F9-8BEE-197505A9A118}">
  <sheetPr>
    <tabColor rgb="FFFFFFCC"/>
    <pageSetUpPr fitToPage="1"/>
  </sheetPr>
  <dimension ref="B1:J48"/>
  <sheetViews>
    <sheetView workbookViewId="0">
      <selection activeCell="M7" sqref="M7"/>
    </sheetView>
  </sheetViews>
  <sheetFormatPr defaultRowHeight="14.5" x14ac:dyDescent="0.35"/>
  <cols>
    <col min="2" max="3" width="4.7265625" customWidth="1"/>
    <col min="4" max="4" width="11.7265625" style="101" customWidth="1"/>
    <col min="5" max="5" width="8.7265625" style="56"/>
    <col min="6" max="6" width="12" customWidth="1"/>
    <col min="7" max="7" width="10.1796875" customWidth="1"/>
    <col min="8" max="8" width="21.90625" customWidth="1"/>
    <col min="9" max="9" width="23.26953125" customWidth="1"/>
    <col min="10" max="10" width="9.1796875" style="6"/>
  </cols>
  <sheetData>
    <row r="1" spans="2:10" x14ac:dyDescent="0.35">
      <c r="B1" s="128" t="s">
        <v>43</v>
      </c>
      <c r="C1" s="129"/>
      <c r="D1" s="129"/>
      <c r="E1" s="129"/>
      <c r="F1" s="129"/>
      <c r="G1" s="129"/>
      <c r="H1" s="129"/>
      <c r="I1" s="129"/>
      <c r="J1" s="130"/>
    </row>
    <row r="2" spans="2:10" x14ac:dyDescent="0.35">
      <c r="B2" s="131"/>
      <c r="C2" s="132"/>
      <c r="D2" s="132"/>
      <c r="E2" s="132"/>
      <c r="F2" s="132"/>
      <c r="G2" s="132"/>
      <c r="H2" s="132"/>
      <c r="I2" s="132"/>
      <c r="J2" s="133"/>
    </row>
    <row r="3" spans="2:10" x14ac:dyDescent="0.35">
      <c r="B3" s="80" t="s">
        <v>23</v>
      </c>
      <c r="C3" s="43"/>
      <c r="D3" s="98" t="s">
        <v>15</v>
      </c>
      <c r="E3" s="45" t="s">
        <v>16</v>
      </c>
      <c r="F3" s="45" t="s">
        <v>17</v>
      </c>
      <c r="G3" s="44" t="s">
        <v>30</v>
      </c>
      <c r="H3" s="46" t="s">
        <v>1</v>
      </c>
      <c r="I3" s="46" t="s">
        <v>31</v>
      </c>
      <c r="J3" s="81" t="s">
        <v>32</v>
      </c>
    </row>
    <row r="4" spans="2:10" ht="18" customHeight="1" x14ac:dyDescent="0.35">
      <c r="B4" s="82">
        <v>1</v>
      </c>
      <c r="C4" s="83" t="s">
        <v>59</v>
      </c>
      <c r="D4" s="99">
        <v>46009</v>
      </c>
      <c r="E4" s="53">
        <v>0.71875</v>
      </c>
      <c r="F4" s="53">
        <v>0.76041666666666663</v>
      </c>
      <c r="G4" s="52" t="s">
        <v>77</v>
      </c>
      <c r="H4" s="54" t="s">
        <v>58</v>
      </c>
      <c r="I4" s="54" t="s">
        <v>67</v>
      </c>
      <c r="J4" s="84" t="s">
        <v>39</v>
      </c>
    </row>
    <row r="5" spans="2:10" ht="18" customHeight="1" x14ac:dyDescent="0.35">
      <c r="B5" s="86">
        <v>2</v>
      </c>
      <c r="C5" s="83" t="s">
        <v>59</v>
      </c>
      <c r="D5" s="99">
        <v>46009</v>
      </c>
      <c r="E5" s="53">
        <v>0.72916666666666663</v>
      </c>
      <c r="F5" s="53">
        <v>0.77083333333333326</v>
      </c>
      <c r="G5" s="52" t="s">
        <v>76</v>
      </c>
      <c r="H5" s="54" t="s">
        <v>65</v>
      </c>
      <c r="I5" s="54" t="s">
        <v>66</v>
      </c>
      <c r="J5" s="84" t="s">
        <v>39</v>
      </c>
    </row>
    <row r="6" spans="2:10" ht="18" customHeight="1" x14ac:dyDescent="0.35">
      <c r="B6" s="82">
        <v>3</v>
      </c>
      <c r="C6" s="83" t="s">
        <v>59</v>
      </c>
      <c r="D6" s="99">
        <v>46009</v>
      </c>
      <c r="E6" s="53">
        <v>0.77083333333333337</v>
      </c>
      <c r="F6" s="53">
        <v>0.82291666666666674</v>
      </c>
      <c r="G6" s="52" t="s">
        <v>77</v>
      </c>
      <c r="H6" s="54" t="s">
        <v>61</v>
      </c>
      <c r="I6" s="54" t="s">
        <v>64</v>
      </c>
      <c r="J6" s="85" t="s">
        <v>40</v>
      </c>
    </row>
    <row r="7" spans="2:10" ht="18" customHeight="1" x14ac:dyDescent="0.35">
      <c r="B7" s="86">
        <v>4</v>
      </c>
      <c r="C7" s="83" t="s">
        <v>59</v>
      </c>
      <c r="D7" s="99">
        <v>46009</v>
      </c>
      <c r="E7" s="53">
        <v>0.78125</v>
      </c>
      <c r="F7" s="53">
        <v>0.83333333333333337</v>
      </c>
      <c r="G7" s="52" t="s">
        <v>76</v>
      </c>
      <c r="H7" s="54" t="s">
        <v>60</v>
      </c>
      <c r="I7" s="54" t="s">
        <v>62</v>
      </c>
      <c r="J7" s="85" t="s">
        <v>40</v>
      </c>
    </row>
    <row r="8" spans="2:10" ht="18" customHeight="1" x14ac:dyDescent="0.35">
      <c r="B8" s="82">
        <v>5</v>
      </c>
      <c r="C8" s="83" t="s">
        <v>19</v>
      </c>
      <c r="D8" s="99">
        <v>46010</v>
      </c>
      <c r="E8" s="53">
        <v>0.29166666666666669</v>
      </c>
      <c r="F8" s="53">
        <v>0.34375</v>
      </c>
      <c r="G8" s="52" t="s">
        <v>77</v>
      </c>
      <c r="H8" s="54" t="s">
        <v>69</v>
      </c>
      <c r="I8" s="54" t="s">
        <v>70</v>
      </c>
      <c r="J8" s="87" t="s">
        <v>38</v>
      </c>
    </row>
    <row r="9" spans="2:10" ht="18" customHeight="1" x14ac:dyDescent="0.35">
      <c r="B9" s="86">
        <v>6</v>
      </c>
      <c r="C9" s="83" t="s">
        <v>19</v>
      </c>
      <c r="D9" s="99">
        <v>46010</v>
      </c>
      <c r="E9" s="53">
        <v>0.3125</v>
      </c>
      <c r="F9" s="53">
        <v>0.36458333333333331</v>
      </c>
      <c r="G9" s="52" t="s">
        <v>76</v>
      </c>
      <c r="H9" s="54" t="s">
        <v>71</v>
      </c>
      <c r="I9" s="54" t="s">
        <v>78</v>
      </c>
      <c r="J9" s="87" t="s">
        <v>38</v>
      </c>
    </row>
    <row r="10" spans="2:10" ht="18" customHeight="1" x14ac:dyDescent="0.35">
      <c r="B10" s="82">
        <v>7</v>
      </c>
      <c r="C10" s="83" t="s">
        <v>19</v>
      </c>
      <c r="D10" s="99">
        <v>46010</v>
      </c>
      <c r="E10" s="53">
        <v>0.35416666666666669</v>
      </c>
      <c r="F10" s="53">
        <v>0.40625</v>
      </c>
      <c r="G10" s="52" t="s">
        <v>77</v>
      </c>
      <c r="H10" s="54" t="s">
        <v>56</v>
      </c>
      <c r="I10" s="54" t="s">
        <v>68</v>
      </c>
      <c r="J10" s="87" t="s">
        <v>38</v>
      </c>
    </row>
    <row r="11" spans="2:10" ht="18" customHeight="1" x14ac:dyDescent="0.35">
      <c r="B11" s="86">
        <v>8</v>
      </c>
      <c r="C11" s="83" t="s">
        <v>19</v>
      </c>
      <c r="D11" s="99">
        <v>46010</v>
      </c>
      <c r="E11" s="53">
        <v>0.375</v>
      </c>
      <c r="F11" s="53">
        <v>0.41666666666666669</v>
      </c>
      <c r="G11" s="52" t="s">
        <v>76</v>
      </c>
      <c r="H11" s="54" t="s">
        <v>73</v>
      </c>
      <c r="I11" s="54" t="s">
        <v>57</v>
      </c>
      <c r="J11" s="84" t="s">
        <v>39</v>
      </c>
    </row>
    <row r="12" spans="2:10" ht="18" customHeight="1" x14ac:dyDescent="0.35">
      <c r="B12" s="82">
        <v>9</v>
      </c>
      <c r="C12" s="83" t="s">
        <v>19</v>
      </c>
      <c r="D12" s="99">
        <v>46010</v>
      </c>
      <c r="E12" s="53">
        <v>0.41666666666666669</v>
      </c>
      <c r="F12" s="53">
        <v>0.45833333333333337</v>
      </c>
      <c r="G12" s="52" t="s">
        <v>77</v>
      </c>
      <c r="H12" s="54" t="s">
        <v>72</v>
      </c>
      <c r="I12" s="54" t="s">
        <v>58</v>
      </c>
      <c r="J12" s="84" t="s">
        <v>39</v>
      </c>
    </row>
    <row r="13" spans="2:10" ht="18" customHeight="1" x14ac:dyDescent="0.35">
      <c r="B13" s="86">
        <v>10</v>
      </c>
      <c r="C13" s="83" t="s">
        <v>19</v>
      </c>
      <c r="D13" s="99">
        <v>46010</v>
      </c>
      <c r="E13" s="53">
        <v>0.42708333333333331</v>
      </c>
      <c r="F13" s="53">
        <v>0.46875</v>
      </c>
      <c r="G13" s="52" t="s">
        <v>76</v>
      </c>
      <c r="H13" s="54" t="s">
        <v>67</v>
      </c>
      <c r="I13" s="54" t="s">
        <v>66</v>
      </c>
      <c r="J13" s="84" t="s">
        <v>39</v>
      </c>
    </row>
    <row r="14" spans="2:10" ht="18" customHeight="1" x14ac:dyDescent="0.35">
      <c r="B14" s="86">
        <v>11</v>
      </c>
      <c r="C14" s="83" t="s">
        <v>19</v>
      </c>
      <c r="D14" s="99">
        <v>46010</v>
      </c>
      <c r="E14" s="53">
        <v>0.47916666666666663</v>
      </c>
      <c r="F14" s="53">
        <v>0.53125</v>
      </c>
      <c r="G14" s="52" t="s">
        <v>76</v>
      </c>
      <c r="H14" s="54" t="s">
        <v>63</v>
      </c>
      <c r="I14" s="54" t="s">
        <v>64</v>
      </c>
      <c r="J14" s="85" t="s">
        <v>40</v>
      </c>
    </row>
    <row r="15" spans="2:10" ht="18" customHeight="1" x14ac:dyDescent="0.35">
      <c r="B15" s="86">
        <v>12</v>
      </c>
      <c r="C15" s="83" t="s">
        <v>19</v>
      </c>
      <c r="D15" s="99">
        <v>46010</v>
      </c>
      <c r="E15" s="53">
        <v>0.54166666666666663</v>
      </c>
      <c r="F15" s="53">
        <v>0.59375</v>
      </c>
      <c r="G15" s="52" t="s">
        <v>76</v>
      </c>
      <c r="H15" s="54" t="s">
        <v>62</v>
      </c>
      <c r="I15" s="54" t="s">
        <v>61</v>
      </c>
      <c r="J15" s="85" t="s">
        <v>40</v>
      </c>
    </row>
    <row r="16" spans="2:10" ht="18" customHeight="1" x14ac:dyDescent="0.35">
      <c r="B16" s="82">
        <v>13</v>
      </c>
      <c r="C16" s="83" t="s">
        <v>19</v>
      </c>
      <c r="D16" s="99">
        <v>46010</v>
      </c>
      <c r="E16" s="53">
        <v>0.55208333333333337</v>
      </c>
      <c r="F16" s="53">
        <v>0.60416666666666674</v>
      </c>
      <c r="G16" s="52" t="s">
        <v>77</v>
      </c>
      <c r="H16" s="54" t="s">
        <v>78</v>
      </c>
      <c r="I16" s="54" t="s">
        <v>69</v>
      </c>
      <c r="J16" s="87" t="s">
        <v>38</v>
      </c>
    </row>
    <row r="17" spans="2:10" ht="18" customHeight="1" x14ac:dyDescent="0.35">
      <c r="B17" s="86">
        <v>14</v>
      </c>
      <c r="C17" s="83" t="s">
        <v>19</v>
      </c>
      <c r="D17" s="99">
        <v>46010</v>
      </c>
      <c r="E17" s="53">
        <v>0.60416666666666663</v>
      </c>
      <c r="F17" s="53">
        <v>0.65625</v>
      </c>
      <c r="G17" s="52" t="s">
        <v>76</v>
      </c>
      <c r="H17" s="54" t="s">
        <v>70</v>
      </c>
      <c r="I17" s="54" t="s">
        <v>56</v>
      </c>
      <c r="J17" s="87" t="s">
        <v>38</v>
      </c>
    </row>
    <row r="18" spans="2:10" ht="18" customHeight="1" x14ac:dyDescent="0.35">
      <c r="B18" s="82">
        <v>15</v>
      </c>
      <c r="C18" s="83" t="s">
        <v>19</v>
      </c>
      <c r="D18" s="99">
        <v>46010</v>
      </c>
      <c r="E18" s="53">
        <v>0.61458333333333337</v>
      </c>
      <c r="F18" s="53">
        <v>0.66666666666666674</v>
      </c>
      <c r="G18" s="52" t="s">
        <v>77</v>
      </c>
      <c r="H18" s="54" t="s">
        <v>68</v>
      </c>
      <c r="I18" s="54" t="s">
        <v>71</v>
      </c>
      <c r="J18" s="87" t="s">
        <v>38</v>
      </c>
    </row>
    <row r="19" spans="2:10" ht="18" customHeight="1" x14ac:dyDescent="0.35">
      <c r="B19" s="86">
        <v>16</v>
      </c>
      <c r="C19" s="83" t="s">
        <v>19</v>
      </c>
      <c r="D19" s="99">
        <v>46010</v>
      </c>
      <c r="E19" s="53">
        <v>0.66666666666666663</v>
      </c>
      <c r="F19" s="53">
        <v>0.70833333333333326</v>
      </c>
      <c r="G19" s="52" t="s">
        <v>76</v>
      </c>
      <c r="H19" s="54" t="s">
        <v>73</v>
      </c>
      <c r="I19" s="54" t="s">
        <v>65</v>
      </c>
      <c r="J19" s="84" t="s">
        <v>39</v>
      </c>
    </row>
    <row r="20" spans="2:10" ht="18" customHeight="1" x14ac:dyDescent="0.35">
      <c r="B20" s="82">
        <v>17</v>
      </c>
      <c r="C20" s="83" t="s">
        <v>19</v>
      </c>
      <c r="D20" s="99">
        <v>46010</v>
      </c>
      <c r="E20" s="53">
        <v>0.67708333333333337</v>
      </c>
      <c r="F20" s="53">
        <v>0.71875</v>
      </c>
      <c r="G20" s="52" t="s">
        <v>77</v>
      </c>
      <c r="H20" s="54" t="s">
        <v>72</v>
      </c>
      <c r="I20" s="54" t="s">
        <v>67</v>
      </c>
      <c r="J20" s="84" t="s">
        <v>39</v>
      </c>
    </row>
    <row r="21" spans="2:10" ht="18" customHeight="1" x14ac:dyDescent="0.35">
      <c r="B21" s="86">
        <v>18</v>
      </c>
      <c r="C21" s="83" t="s">
        <v>19</v>
      </c>
      <c r="D21" s="99">
        <v>46010</v>
      </c>
      <c r="E21" s="53">
        <v>0.71875</v>
      </c>
      <c r="F21" s="53">
        <v>0.76041666666666663</v>
      </c>
      <c r="G21" s="52" t="s">
        <v>76</v>
      </c>
      <c r="H21" s="54" t="s">
        <v>57</v>
      </c>
      <c r="I21" s="54" t="s">
        <v>58</v>
      </c>
      <c r="J21" s="84" t="s">
        <v>39</v>
      </c>
    </row>
    <row r="22" spans="2:10" ht="18" customHeight="1" x14ac:dyDescent="0.35">
      <c r="B22" s="82">
        <v>19</v>
      </c>
      <c r="C22" s="83" t="s">
        <v>19</v>
      </c>
      <c r="D22" s="99">
        <v>46010</v>
      </c>
      <c r="E22" s="53">
        <v>0.72916666666666674</v>
      </c>
      <c r="F22" s="53">
        <v>0.78125000000000011</v>
      </c>
      <c r="G22" s="52" t="s">
        <v>77</v>
      </c>
      <c r="H22" s="54" t="s">
        <v>63</v>
      </c>
      <c r="I22" s="54" t="s">
        <v>60</v>
      </c>
      <c r="J22" s="85" t="s">
        <v>40</v>
      </c>
    </row>
    <row r="23" spans="2:10" ht="18" customHeight="1" x14ac:dyDescent="0.35">
      <c r="B23" s="86">
        <v>20</v>
      </c>
      <c r="C23" s="83" t="s">
        <v>19</v>
      </c>
      <c r="D23" s="99">
        <v>46010</v>
      </c>
      <c r="E23" s="53">
        <v>0.77083333333333337</v>
      </c>
      <c r="F23" s="53">
        <v>0.82291666666666674</v>
      </c>
      <c r="G23" s="52" t="s">
        <v>76</v>
      </c>
      <c r="H23" s="88" t="s">
        <v>64</v>
      </c>
      <c r="I23" s="89" t="s">
        <v>62</v>
      </c>
      <c r="J23" s="85" t="s">
        <v>40</v>
      </c>
    </row>
    <row r="24" spans="2:10" ht="18" customHeight="1" x14ac:dyDescent="0.35">
      <c r="B24" s="86">
        <v>21</v>
      </c>
      <c r="C24" s="83" t="s">
        <v>20</v>
      </c>
      <c r="D24" s="99">
        <v>46011</v>
      </c>
      <c r="E24" s="53">
        <v>0.3125</v>
      </c>
      <c r="F24" s="53">
        <v>0.35416666666666669</v>
      </c>
      <c r="G24" s="52" t="s">
        <v>76</v>
      </c>
      <c r="H24" s="54" t="s">
        <v>58</v>
      </c>
      <c r="I24" s="54" t="s">
        <v>65</v>
      </c>
      <c r="J24" s="84" t="s">
        <v>39</v>
      </c>
    </row>
    <row r="25" spans="2:10" ht="18" customHeight="1" x14ac:dyDescent="0.35">
      <c r="B25" s="82">
        <v>22</v>
      </c>
      <c r="C25" s="83" t="s">
        <v>20</v>
      </c>
      <c r="D25" s="99">
        <v>46011</v>
      </c>
      <c r="E25" s="53">
        <v>0.32291666666666663</v>
      </c>
      <c r="F25" s="53">
        <v>0.36458333333333331</v>
      </c>
      <c r="G25" s="52" t="s">
        <v>77</v>
      </c>
      <c r="H25" s="54" t="s">
        <v>73</v>
      </c>
      <c r="I25" s="54" t="s">
        <v>66</v>
      </c>
      <c r="J25" s="84" t="s">
        <v>39</v>
      </c>
    </row>
    <row r="26" spans="2:10" ht="18" customHeight="1" x14ac:dyDescent="0.35">
      <c r="B26" s="86">
        <v>23</v>
      </c>
      <c r="C26" s="83" t="s">
        <v>20</v>
      </c>
      <c r="D26" s="99">
        <v>46011</v>
      </c>
      <c r="E26" s="53">
        <v>0.36458333333333331</v>
      </c>
      <c r="F26" s="53">
        <v>0.40625</v>
      </c>
      <c r="G26" s="52" t="s">
        <v>76</v>
      </c>
      <c r="H26" s="54" t="s">
        <v>57</v>
      </c>
      <c r="I26" s="54" t="s">
        <v>72</v>
      </c>
      <c r="J26" s="84" t="s">
        <v>39</v>
      </c>
    </row>
    <row r="27" spans="2:10" ht="18" customHeight="1" x14ac:dyDescent="0.35">
      <c r="B27" s="82">
        <v>24</v>
      </c>
      <c r="C27" s="83" t="s">
        <v>20</v>
      </c>
      <c r="D27" s="99">
        <v>46011</v>
      </c>
      <c r="E27" s="53">
        <v>0.37499999999999994</v>
      </c>
      <c r="F27" s="53">
        <v>0.42708333333333326</v>
      </c>
      <c r="G27" s="52" t="s">
        <v>77</v>
      </c>
      <c r="H27" s="54" t="s">
        <v>78</v>
      </c>
      <c r="I27" s="54" t="s">
        <v>56</v>
      </c>
      <c r="J27" s="87" t="s">
        <v>38</v>
      </c>
    </row>
    <row r="28" spans="2:10" ht="18" customHeight="1" x14ac:dyDescent="0.35">
      <c r="B28" s="86">
        <v>25</v>
      </c>
      <c r="C28" s="83" t="s">
        <v>20</v>
      </c>
      <c r="D28" s="99">
        <v>46011</v>
      </c>
      <c r="E28" s="53">
        <v>0.41666666666666663</v>
      </c>
      <c r="F28" s="53">
        <v>0.46874999999999994</v>
      </c>
      <c r="G28" s="52" t="s">
        <v>76</v>
      </c>
      <c r="H28" s="54" t="s">
        <v>68</v>
      </c>
      <c r="I28" s="54" t="s">
        <v>70</v>
      </c>
      <c r="J28" s="87" t="s">
        <v>38</v>
      </c>
    </row>
    <row r="29" spans="2:10" ht="18" customHeight="1" x14ac:dyDescent="0.35">
      <c r="B29" s="82">
        <v>26</v>
      </c>
      <c r="C29" s="83" t="s">
        <v>20</v>
      </c>
      <c r="D29" s="99">
        <v>46011</v>
      </c>
      <c r="E29" s="53">
        <v>0.43749999999999994</v>
      </c>
      <c r="F29" s="53">
        <v>0.48958333333333326</v>
      </c>
      <c r="G29" s="52" t="s">
        <v>77</v>
      </c>
      <c r="H29" s="54" t="s">
        <v>71</v>
      </c>
      <c r="I29" s="54" t="s">
        <v>69</v>
      </c>
      <c r="J29" s="87" t="s">
        <v>38</v>
      </c>
    </row>
    <row r="30" spans="2:10" ht="18" customHeight="1" x14ac:dyDescent="0.35">
      <c r="B30" s="86">
        <v>27</v>
      </c>
      <c r="C30" s="83" t="s">
        <v>20</v>
      </c>
      <c r="D30" s="99">
        <v>46011</v>
      </c>
      <c r="E30" s="53">
        <v>0.47916666666666663</v>
      </c>
      <c r="F30" s="53">
        <v>0.53125</v>
      </c>
      <c r="G30" s="52" t="s">
        <v>76</v>
      </c>
      <c r="H30" s="54" t="s">
        <v>61</v>
      </c>
      <c r="I30" s="54" t="s">
        <v>63</v>
      </c>
      <c r="J30" s="85" t="s">
        <v>40</v>
      </c>
    </row>
    <row r="31" spans="2:10" ht="18" customHeight="1" x14ac:dyDescent="0.35">
      <c r="B31" s="82">
        <v>28</v>
      </c>
      <c r="C31" s="83" t="s">
        <v>20</v>
      </c>
      <c r="D31" s="99">
        <v>46011</v>
      </c>
      <c r="E31" s="53">
        <v>0.49999999999999994</v>
      </c>
      <c r="F31" s="53">
        <v>0.55208333333333326</v>
      </c>
      <c r="G31" s="52" t="s">
        <v>77</v>
      </c>
      <c r="H31" s="54" t="s">
        <v>64</v>
      </c>
      <c r="I31" s="54" t="s">
        <v>60</v>
      </c>
      <c r="J31" s="85" t="s">
        <v>40</v>
      </c>
    </row>
    <row r="32" spans="2:10" ht="18" customHeight="1" x14ac:dyDescent="0.35">
      <c r="B32" s="86">
        <v>29</v>
      </c>
      <c r="C32" s="83" t="s">
        <v>20</v>
      </c>
      <c r="D32" s="99">
        <v>46011</v>
      </c>
      <c r="E32" s="53">
        <v>0.54166666666666663</v>
      </c>
      <c r="F32" s="53">
        <v>0.58333333333333326</v>
      </c>
      <c r="G32" s="52" t="s">
        <v>76</v>
      </c>
      <c r="H32" s="54" t="s">
        <v>67</v>
      </c>
      <c r="I32" s="54" t="s">
        <v>73</v>
      </c>
      <c r="J32" s="84" t="s">
        <v>39</v>
      </c>
    </row>
    <row r="33" spans="2:10" ht="18" customHeight="1" x14ac:dyDescent="0.35">
      <c r="B33" s="82">
        <v>30</v>
      </c>
      <c r="C33" s="83" t="s">
        <v>20</v>
      </c>
      <c r="D33" s="99">
        <v>46011</v>
      </c>
      <c r="E33" s="53">
        <v>0.5625</v>
      </c>
      <c r="F33" s="53">
        <v>0.60416666666666663</v>
      </c>
      <c r="G33" s="52" t="s">
        <v>77</v>
      </c>
      <c r="H33" s="54" t="s">
        <v>65</v>
      </c>
      <c r="I33" s="54" t="s">
        <v>72</v>
      </c>
      <c r="J33" s="84" t="s">
        <v>39</v>
      </c>
    </row>
    <row r="34" spans="2:10" ht="18" customHeight="1" x14ac:dyDescent="0.35">
      <c r="B34" s="86">
        <v>31</v>
      </c>
      <c r="C34" s="83" t="s">
        <v>20</v>
      </c>
      <c r="D34" s="99">
        <v>46011</v>
      </c>
      <c r="E34" s="53">
        <v>0.59375</v>
      </c>
      <c r="F34" s="53">
        <v>0.63541666666666663</v>
      </c>
      <c r="G34" s="52" t="s">
        <v>76</v>
      </c>
      <c r="H34" s="54" t="s">
        <v>66</v>
      </c>
      <c r="I34" s="54" t="s">
        <v>57</v>
      </c>
      <c r="J34" s="84" t="s">
        <v>39</v>
      </c>
    </row>
    <row r="35" spans="2:10" ht="18" customHeight="1" x14ac:dyDescent="0.35">
      <c r="B35" s="86">
        <v>32</v>
      </c>
      <c r="C35" s="83" t="s">
        <v>20</v>
      </c>
      <c r="D35" s="99">
        <v>46011</v>
      </c>
      <c r="E35" s="53">
        <v>0.65625</v>
      </c>
      <c r="F35" s="53">
        <v>0.70833333333333337</v>
      </c>
      <c r="G35" s="52" t="s">
        <v>76</v>
      </c>
      <c r="H35" s="54" t="s">
        <v>70</v>
      </c>
      <c r="I35" s="54" t="s">
        <v>78</v>
      </c>
      <c r="J35" s="87" t="s">
        <v>38</v>
      </c>
    </row>
    <row r="36" spans="2:10" ht="18" customHeight="1" x14ac:dyDescent="0.35">
      <c r="B36" s="82">
        <v>33</v>
      </c>
      <c r="C36" s="83" t="s">
        <v>20</v>
      </c>
      <c r="D36" s="99">
        <v>46011</v>
      </c>
      <c r="E36" s="53">
        <v>0.67708333333333337</v>
      </c>
      <c r="F36" s="53">
        <v>0.72916666666666674</v>
      </c>
      <c r="G36" s="52" t="s">
        <v>77</v>
      </c>
      <c r="H36" s="54" t="s">
        <v>56</v>
      </c>
      <c r="I36" s="54" t="s">
        <v>71</v>
      </c>
      <c r="J36" s="87" t="s">
        <v>38</v>
      </c>
    </row>
    <row r="37" spans="2:10" ht="18" customHeight="1" x14ac:dyDescent="0.35">
      <c r="B37" s="86">
        <v>34</v>
      </c>
      <c r="C37" s="83" t="s">
        <v>20</v>
      </c>
      <c r="D37" s="99">
        <v>46011</v>
      </c>
      <c r="E37" s="53">
        <v>0.71875</v>
      </c>
      <c r="F37" s="53">
        <v>0.77083333333333337</v>
      </c>
      <c r="G37" s="52" t="s">
        <v>76</v>
      </c>
      <c r="H37" s="91" t="s">
        <v>79</v>
      </c>
      <c r="I37" s="91" t="s">
        <v>68</v>
      </c>
      <c r="J37" s="87" t="s">
        <v>38</v>
      </c>
    </row>
    <row r="38" spans="2:10" ht="18" customHeight="1" x14ac:dyDescent="0.35">
      <c r="B38" s="82">
        <v>35</v>
      </c>
      <c r="C38" s="83" t="s">
        <v>20</v>
      </c>
      <c r="D38" s="99">
        <v>46011</v>
      </c>
      <c r="E38" s="53">
        <v>0.73958333333333337</v>
      </c>
      <c r="F38" s="53">
        <v>0.79166666666666674</v>
      </c>
      <c r="G38" s="52" t="s">
        <v>77</v>
      </c>
      <c r="H38" s="54" t="s">
        <v>60</v>
      </c>
      <c r="I38" s="54" t="s">
        <v>61</v>
      </c>
      <c r="J38" s="85" t="s">
        <v>40</v>
      </c>
    </row>
    <row r="39" spans="2:10" ht="18" customHeight="1" x14ac:dyDescent="0.35">
      <c r="B39" s="82">
        <v>36</v>
      </c>
      <c r="C39" s="83" t="s">
        <v>20</v>
      </c>
      <c r="D39" s="99">
        <v>46011</v>
      </c>
      <c r="E39" s="53">
        <v>0.80208333333333337</v>
      </c>
      <c r="F39" s="90">
        <v>0.85416666666666674</v>
      </c>
      <c r="G39" s="52" t="s">
        <v>77</v>
      </c>
      <c r="H39" s="54" t="s">
        <v>62</v>
      </c>
      <c r="I39" s="54" t="s">
        <v>63</v>
      </c>
      <c r="J39" s="85" t="s">
        <v>40</v>
      </c>
    </row>
    <row r="40" spans="2:10" ht="18" customHeight="1" x14ac:dyDescent="0.35">
      <c r="B40" s="86">
        <v>37</v>
      </c>
      <c r="C40" s="83" t="s">
        <v>21</v>
      </c>
      <c r="D40" s="99">
        <v>46012</v>
      </c>
      <c r="E40" s="53">
        <v>0.28125</v>
      </c>
      <c r="F40" s="53">
        <v>0.32291666666666669</v>
      </c>
      <c r="G40" s="52" t="s">
        <v>76</v>
      </c>
      <c r="H40" s="55" t="s">
        <v>81</v>
      </c>
      <c r="I40" s="55" t="s">
        <v>82</v>
      </c>
      <c r="J40" s="84" t="s">
        <v>39</v>
      </c>
    </row>
    <row r="41" spans="2:10" ht="18" customHeight="1" x14ac:dyDescent="0.35">
      <c r="B41" s="82">
        <v>38</v>
      </c>
      <c r="C41" s="83" t="s">
        <v>21</v>
      </c>
      <c r="D41" s="99">
        <v>46012</v>
      </c>
      <c r="E41" s="53">
        <v>0.29166666666666669</v>
      </c>
      <c r="F41" s="53">
        <v>0.33333333333333337</v>
      </c>
      <c r="G41" s="52" t="s">
        <v>77</v>
      </c>
      <c r="H41" s="55" t="s">
        <v>83</v>
      </c>
      <c r="I41" s="55" t="s">
        <v>80</v>
      </c>
      <c r="J41" s="84" t="s">
        <v>39</v>
      </c>
    </row>
    <row r="42" spans="2:10" ht="18" customHeight="1" x14ac:dyDescent="0.35">
      <c r="B42" s="86">
        <v>39</v>
      </c>
      <c r="C42" s="83" t="s">
        <v>21</v>
      </c>
      <c r="D42" s="99">
        <v>46012</v>
      </c>
      <c r="E42" s="53">
        <v>0.33333333333333331</v>
      </c>
      <c r="F42" s="53">
        <v>0.38541666666666663</v>
      </c>
      <c r="G42" s="52" t="s">
        <v>76</v>
      </c>
      <c r="H42" s="55" t="s">
        <v>88</v>
      </c>
      <c r="I42" s="55" t="s">
        <v>91</v>
      </c>
      <c r="J42" s="87" t="s">
        <v>38</v>
      </c>
    </row>
    <row r="43" spans="2:10" ht="18" customHeight="1" x14ac:dyDescent="0.35">
      <c r="B43" s="82">
        <v>40</v>
      </c>
      <c r="C43" s="83" t="s">
        <v>21</v>
      </c>
      <c r="D43" s="99">
        <v>46012</v>
      </c>
      <c r="E43" s="53">
        <v>0.34375</v>
      </c>
      <c r="F43" s="53">
        <v>0.39583333333333331</v>
      </c>
      <c r="G43" s="52" t="s">
        <v>77</v>
      </c>
      <c r="H43" s="55" t="s">
        <v>84</v>
      </c>
      <c r="I43" s="55" t="s">
        <v>86</v>
      </c>
      <c r="J43" s="87" t="s">
        <v>38</v>
      </c>
    </row>
    <row r="44" spans="2:10" ht="18" customHeight="1" x14ac:dyDescent="0.35">
      <c r="B44" s="86">
        <v>41</v>
      </c>
      <c r="C44" s="83" t="s">
        <v>21</v>
      </c>
      <c r="D44" s="99">
        <v>46012</v>
      </c>
      <c r="E44" s="53">
        <v>0.39583333333333331</v>
      </c>
      <c r="F44" s="53">
        <v>0.44791666666666663</v>
      </c>
      <c r="G44" s="52" t="s">
        <v>76</v>
      </c>
      <c r="H44" s="55" t="s">
        <v>89</v>
      </c>
      <c r="I44" s="55" t="s">
        <v>90</v>
      </c>
      <c r="J44" s="85" t="s">
        <v>40</v>
      </c>
    </row>
    <row r="45" spans="2:10" ht="18" customHeight="1" x14ac:dyDescent="0.35">
      <c r="B45" s="82">
        <v>42</v>
      </c>
      <c r="C45" s="83" t="s">
        <v>21</v>
      </c>
      <c r="D45" s="99">
        <v>46012</v>
      </c>
      <c r="E45" s="53">
        <v>0.40625</v>
      </c>
      <c r="F45" s="53">
        <v>0.45833333333333331</v>
      </c>
      <c r="G45" s="52" t="s">
        <v>77</v>
      </c>
      <c r="H45" s="55" t="s">
        <v>85</v>
      </c>
      <c r="I45" s="55" t="s">
        <v>87</v>
      </c>
      <c r="J45" s="85" t="s">
        <v>40</v>
      </c>
    </row>
    <row r="46" spans="2:10" ht="18" customHeight="1" x14ac:dyDescent="0.35">
      <c r="B46" s="86">
        <v>43</v>
      </c>
      <c r="C46" s="83" t="s">
        <v>21</v>
      </c>
      <c r="D46" s="99">
        <v>46012</v>
      </c>
      <c r="E46" s="53">
        <v>0.46875</v>
      </c>
      <c r="F46" s="53">
        <v>0.52083333333333337</v>
      </c>
      <c r="G46" s="52" t="s">
        <v>76</v>
      </c>
      <c r="H46" s="55" t="s">
        <v>92</v>
      </c>
      <c r="I46" s="55" t="s">
        <v>93</v>
      </c>
      <c r="J46" s="84" t="s">
        <v>39</v>
      </c>
    </row>
    <row r="47" spans="2:10" ht="18" customHeight="1" x14ac:dyDescent="0.35">
      <c r="B47" s="86">
        <v>44</v>
      </c>
      <c r="C47" s="83" t="s">
        <v>21</v>
      </c>
      <c r="D47" s="99">
        <v>46012</v>
      </c>
      <c r="E47" s="53">
        <v>0.53125</v>
      </c>
      <c r="F47" s="53">
        <v>0.59375</v>
      </c>
      <c r="G47" s="52" t="s">
        <v>76</v>
      </c>
      <c r="H47" s="55" t="s">
        <v>94</v>
      </c>
      <c r="I47" s="55" t="s">
        <v>95</v>
      </c>
      <c r="J47" s="87" t="s">
        <v>38</v>
      </c>
    </row>
    <row r="48" spans="2:10" ht="18" customHeight="1" thickBot="1" x14ac:dyDescent="0.4">
      <c r="B48" s="92">
        <v>45</v>
      </c>
      <c r="C48" s="93" t="s">
        <v>21</v>
      </c>
      <c r="D48" s="100">
        <v>46012</v>
      </c>
      <c r="E48" s="94">
        <v>0.60416666666666663</v>
      </c>
      <c r="F48" s="94">
        <v>0.66666666666666663</v>
      </c>
      <c r="G48" s="95" t="s">
        <v>76</v>
      </c>
      <c r="H48" s="96" t="s">
        <v>96</v>
      </c>
      <c r="I48" s="96" t="s">
        <v>97</v>
      </c>
      <c r="J48" s="97" t="s">
        <v>40</v>
      </c>
    </row>
  </sheetData>
  <autoFilter ref="B3:J48" xr:uid="{C41548DA-ADD6-48F9-8BEE-197505A9A118}">
    <sortState xmlns:xlrd2="http://schemas.microsoft.com/office/spreadsheetml/2017/richdata2" ref="B4:J48">
      <sortCondition ref="B3:B48"/>
    </sortState>
  </autoFilter>
  <mergeCells count="1">
    <mergeCell ref="B1:J2"/>
  </mergeCells>
  <printOptions gridLines="1"/>
  <pageMargins left="0.7" right="0.2" top="0.5" bottom="0.25" header="0.3" footer="0.3"/>
  <pageSetup scale="82" orientation="portrait" r:id="rId1"/>
  <rowBreaks count="1" manualBreakCount="1">
    <brk id="23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73D1F-52F1-4AF9-A145-5E2EB991482C}">
  <sheetPr>
    <tabColor theme="5" tint="0.79998168889431442"/>
  </sheetPr>
  <dimension ref="B1:J41"/>
  <sheetViews>
    <sheetView zoomScaleNormal="100" workbookViewId="0">
      <selection activeCell="K1" sqref="K1:V1048576"/>
    </sheetView>
  </sheetViews>
  <sheetFormatPr defaultRowHeight="14.5" x14ac:dyDescent="0.35"/>
  <cols>
    <col min="1" max="1" width="2.7265625" customWidth="1"/>
    <col min="2" max="3" width="4" style="6" customWidth="1"/>
    <col min="4" max="4" width="12.1796875" style="4" customWidth="1"/>
    <col min="5" max="5" width="9.1796875" style="25"/>
    <col min="6" max="6" width="9.1796875" style="25" customWidth="1"/>
    <col min="7" max="7" width="9.1796875" style="6"/>
    <col min="8" max="9" width="20.1796875" style="5" customWidth="1"/>
    <col min="10" max="10" width="5" style="4" customWidth="1"/>
  </cols>
  <sheetData>
    <row r="1" spans="2:9" x14ac:dyDescent="0.35">
      <c r="D1" s="5" t="s">
        <v>27</v>
      </c>
    </row>
    <row r="3" spans="2:9" ht="18" customHeight="1" x14ac:dyDescent="0.35">
      <c r="B3" s="107" t="s">
        <v>23</v>
      </c>
      <c r="C3" s="107"/>
      <c r="D3" s="108" t="s">
        <v>15</v>
      </c>
      <c r="E3" s="108" t="s">
        <v>16</v>
      </c>
      <c r="F3" s="108" t="s">
        <v>17</v>
      </c>
      <c r="G3" s="108" t="s">
        <v>30</v>
      </c>
      <c r="H3" s="109" t="s">
        <v>1</v>
      </c>
      <c r="I3" s="109" t="s">
        <v>31</v>
      </c>
    </row>
    <row r="4" spans="2:9" ht="18" customHeight="1" x14ac:dyDescent="0.35">
      <c r="B4" s="82">
        <v>1</v>
      </c>
      <c r="C4" s="83" t="s">
        <v>59</v>
      </c>
      <c r="D4" s="99">
        <v>46009</v>
      </c>
      <c r="E4" s="53">
        <v>0.71875</v>
      </c>
      <c r="F4" s="53">
        <v>0.76041666666666663</v>
      </c>
      <c r="G4" s="52" t="s">
        <v>77</v>
      </c>
      <c r="H4" s="54" t="s">
        <v>58</v>
      </c>
      <c r="I4" s="54" t="s">
        <v>67</v>
      </c>
    </row>
    <row r="5" spans="2:9" ht="18" customHeight="1" x14ac:dyDescent="0.35">
      <c r="B5" s="86">
        <v>2</v>
      </c>
      <c r="C5" s="83" t="s">
        <v>59</v>
      </c>
      <c r="D5" s="99">
        <v>46009</v>
      </c>
      <c r="E5" s="53">
        <v>0.72916666666666663</v>
      </c>
      <c r="F5" s="53">
        <v>0.77083333333333326</v>
      </c>
      <c r="G5" s="52" t="s">
        <v>76</v>
      </c>
      <c r="H5" s="54" t="s">
        <v>65</v>
      </c>
      <c r="I5" s="54" t="s">
        <v>66</v>
      </c>
    </row>
    <row r="6" spans="2:9" ht="18" customHeight="1" x14ac:dyDescent="0.35">
      <c r="B6" s="86">
        <v>8</v>
      </c>
      <c r="C6" s="83" t="s">
        <v>19</v>
      </c>
      <c r="D6" s="99">
        <v>46010</v>
      </c>
      <c r="E6" s="53">
        <v>0.375</v>
      </c>
      <c r="F6" s="53">
        <v>0.41666666666666669</v>
      </c>
      <c r="G6" s="52" t="s">
        <v>76</v>
      </c>
      <c r="H6" s="54" t="s">
        <v>73</v>
      </c>
      <c r="I6" s="54" t="s">
        <v>57</v>
      </c>
    </row>
    <row r="7" spans="2:9" ht="18" customHeight="1" x14ac:dyDescent="0.35">
      <c r="B7" s="82">
        <v>9</v>
      </c>
      <c r="C7" s="83" t="s">
        <v>19</v>
      </c>
      <c r="D7" s="99">
        <v>46010</v>
      </c>
      <c r="E7" s="53">
        <v>0.41666666666666669</v>
      </c>
      <c r="F7" s="53">
        <v>0.45833333333333337</v>
      </c>
      <c r="G7" s="52" t="s">
        <v>77</v>
      </c>
      <c r="H7" s="54" t="s">
        <v>72</v>
      </c>
      <c r="I7" s="54" t="s">
        <v>58</v>
      </c>
    </row>
    <row r="8" spans="2:9" ht="18" customHeight="1" x14ac:dyDescent="0.35">
      <c r="B8" s="86">
        <v>10</v>
      </c>
      <c r="C8" s="83" t="s">
        <v>19</v>
      </c>
      <c r="D8" s="99">
        <v>46010</v>
      </c>
      <c r="E8" s="53">
        <v>0.42708333333333331</v>
      </c>
      <c r="F8" s="53">
        <v>0.46875</v>
      </c>
      <c r="G8" s="52" t="s">
        <v>76</v>
      </c>
      <c r="H8" s="54" t="s">
        <v>67</v>
      </c>
      <c r="I8" s="54" t="s">
        <v>66</v>
      </c>
    </row>
    <row r="9" spans="2:9" ht="18" customHeight="1" x14ac:dyDescent="0.35">
      <c r="B9" s="86">
        <v>16</v>
      </c>
      <c r="C9" s="83" t="s">
        <v>19</v>
      </c>
      <c r="D9" s="99">
        <v>46010</v>
      </c>
      <c r="E9" s="53">
        <v>0.66666666666666663</v>
      </c>
      <c r="F9" s="53">
        <v>0.70833333333333326</v>
      </c>
      <c r="G9" s="52" t="s">
        <v>76</v>
      </c>
      <c r="H9" s="54" t="s">
        <v>73</v>
      </c>
      <c r="I9" s="54" t="s">
        <v>65</v>
      </c>
    </row>
    <row r="10" spans="2:9" ht="18" customHeight="1" x14ac:dyDescent="0.35">
      <c r="B10" s="82">
        <v>17</v>
      </c>
      <c r="C10" s="83" t="s">
        <v>19</v>
      </c>
      <c r="D10" s="99">
        <v>46010</v>
      </c>
      <c r="E10" s="53">
        <v>0.67708333333333337</v>
      </c>
      <c r="F10" s="53">
        <v>0.71875</v>
      </c>
      <c r="G10" s="52" t="s">
        <v>77</v>
      </c>
      <c r="H10" s="54" t="s">
        <v>72</v>
      </c>
      <c r="I10" s="54" t="s">
        <v>67</v>
      </c>
    </row>
    <row r="11" spans="2:9" ht="18" customHeight="1" x14ac:dyDescent="0.35">
      <c r="B11" s="86">
        <v>18</v>
      </c>
      <c r="C11" s="83" t="s">
        <v>19</v>
      </c>
      <c r="D11" s="99">
        <v>46010</v>
      </c>
      <c r="E11" s="53">
        <v>0.71875</v>
      </c>
      <c r="F11" s="53">
        <v>0.76041666666666663</v>
      </c>
      <c r="G11" s="52" t="s">
        <v>76</v>
      </c>
      <c r="H11" s="54" t="s">
        <v>57</v>
      </c>
      <c r="I11" s="54" t="s">
        <v>58</v>
      </c>
    </row>
    <row r="12" spans="2:9" ht="18" customHeight="1" x14ac:dyDescent="0.35">
      <c r="B12" s="86">
        <v>21</v>
      </c>
      <c r="C12" s="83" t="s">
        <v>20</v>
      </c>
      <c r="D12" s="99">
        <v>46011</v>
      </c>
      <c r="E12" s="53">
        <v>0.3125</v>
      </c>
      <c r="F12" s="53">
        <v>0.35416666666666669</v>
      </c>
      <c r="G12" s="52" t="s">
        <v>76</v>
      </c>
      <c r="H12" s="54" t="s">
        <v>58</v>
      </c>
      <c r="I12" s="54" t="s">
        <v>65</v>
      </c>
    </row>
    <row r="13" spans="2:9" ht="18" customHeight="1" x14ac:dyDescent="0.35">
      <c r="B13" s="82">
        <v>22</v>
      </c>
      <c r="C13" s="83" t="s">
        <v>20</v>
      </c>
      <c r="D13" s="99">
        <v>46011</v>
      </c>
      <c r="E13" s="53">
        <v>0.32291666666666663</v>
      </c>
      <c r="F13" s="53">
        <v>0.36458333333333331</v>
      </c>
      <c r="G13" s="52" t="s">
        <v>77</v>
      </c>
      <c r="H13" s="54" t="s">
        <v>73</v>
      </c>
      <c r="I13" s="54" t="s">
        <v>66</v>
      </c>
    </row>
    <row r="14" spans="2:9" ht="18" customHeight="1" x14ac:dyDescent="0.35">
      <c r="B14" s="86">
        <v>23</v>
      </c>
      <c r="C14" s="83" t="s">
        <v>20</v>
      </c>
      <c r="D14" s="99">
        <v>46011</v>
      </c>
      <c r="E14" s="53">
        <v>0.36458333333333331</v>
      </c>
      <c r="F14" s="53">
        <v>0.40625</v>
      </c>
      <c r="G14" s="52" t="s">
        <v>76</v>
      </c>
      <c r="H14" s="54" t="s">
        <v>57</v>
      </c>
      <c r="I14" s="54" t="s">
        <v>72</v>
      </c>
    </row>
    <row r="15" spans="2:9" ht="18" customHeight="1" x14ac:dyDescent="0.35">
      <c r="B15" s="86">
        <v>29</v>
      </c>
      <c r="C15" s="83" t="s">
        <v>20</v>
      </c>
      <c r="D15" s="99">
        <v>46011</v>
      </c>
      <c r="E15" s="53">
        <v>0.54166666666666663</v>
      </c>
      <c r="F15" s="53">
        <v>0.58333333333333326</v>
      </c>
      <c r="G15" s="52" t="s">
        <v>76</v>
      </c>
      <c r="H15" s="54" t="s">
        <v>67</v>
      </c>
      <c r="I15" s="54" t="s">
        <v>73</v>
      </c>
    </row>
    <row r="16" spans="2:9" ht="18" customHeight="1" x14ac:dyDescent="0.35">
      <c r="B16" s="82">
        <v>30</v>
      </c>
      <c r="C16" s="83" t="s">
        <v>20</v>
      </c>
      <c r="D16" s="99">
        <v>46011</v>
      </c>
      <c r="E16" s="53">
        <v>0.5625</v>
      </c>
      <c r="F16" s="53">
        <v>0.60416666666666663</v>
      </c>
      <c r="G16" s="52" t="s">
        <v>77</v>
      </c>
      <c r="H16" s="54" t="s">
        <v>65</v>
      </c>
      <c r="I16" s="54" t="s">
        <v>72</v>
      </c>
    </row>
    <row r="17" spans="2:9" ht="18" customHeight="1" x14ac:dyDescent="0.35">
      <c r="B17" s="86">
        <v>31</v>
      </c>
      <c r="C17" s="83" t="s">
        <v>20</v>
      </c>
      <c r="D17" s="99">
        <v>46011</v>
      </c>
      <c r="E17" s="53">
        <v>0.59375</v>
      </c>
      <c r="F17" s="53">
        <v>0.63541666666666663</v>
      </c>
      <c r="G17" s="52" t="s">
        <v>76</v>
      </c>
      <c r="H17" s="54" t="s">
        <v>66</v>
      </c>
      <c r="I17" s="54" t="s">
        <v>57</v>
      </c>
    </row>
    <row r="18" spans="2:9" ht="18" customHeight="1" x14ac:dyDescent="0.35">
      <c r="B18" s="86">
        <v>37</v>
      </c>
      <c r="C18" s="83" t="s">
        <v>21</v>
      </c>
      <c r="D18" s="99">
        <v>46012</v>
      </c>
      <c r="E18" s="53">
        <v>0.28125</v>
      </c>
      <c r="F18" s="53">
        <v>0.32291666666666669</v>
      </c>
      <c r="G18" s="52" t="s">
        <v>76</v>
      </c>
      <c r="H18" s="55" t="s">
        <v>81</v>
      </c>
      <c r="I18" s="55" t="s">
        <v>82</v>
      </c>
    </row>
    <row r="19" spans="2:9" ht="18" customHeight="1" x14ac:dyDescent="0.35">
      <c r="B19" s="82">
        <v>38</v>
      </c>
      <c r="C19" s="83" t="s">
        <v>21</v>
      </c>
      <c r="D19" s="99">
        <v>46012</v>
      </c>
      <c r="E19" s="53">
        <v>0.29166666666666669</v>
      </c>
      <c r="F19" s="53">
        <v>0.33333333333333337</v>
      </c>
      <c r="G19" s="52" t="s">
        <v>77</v>
      </c>
      <c r="H19" s="55" t="s">
        <v>83</v>
      </c>
      <c r="I19" s="55" t="s">
        <v>80</v>
      </c>
    </row>
    <row r="20" spans="2:9" ht="18" customHeight="1" x14ac:dyDescent="0.35">
      <c r="B20" s="86">
        <v>43</v>
      </c>
      <c r="C20" s="83" t="s">
        <v>21</v>
      </c>
      <c r="D20" s="99">
        <v>46012</v>
      </c>
      <c r="E20" s="53">
        <v>0.46875</v>
      </c>
      <c r="F20" s="53">
        <v>0.52083333333333337</v>
      </c>
      <c r="G20" s="52" t="s">
        <v>76</v>
      </c>
      <c r="H20" s="55" t="s">
        <v>92</v>
      </c>
      <c r="I20" s="55" t="s">
        <v>93</v>
      </c>
    </row>
    <row r="21" spans="2:9" ht="18" customHeight="1" x14ac:dyDescent="0.35"/>
    <row r="22" spans="2:9" ht="18" customHeight="1" x14ac:dyDescent="0.35">
      <c r="D22" s="57"/>
      <c r="E22" s="58"/>
      <c r="F22" s="58"/>
    </row>
    <row r="23" spans="2:9" ht="18" customHeight="1" x14ac:dyDescent="0.35">
      <c r="D23" s="57"/>
      <c r="E23" s="58"/>
      <c r="F23" s="58"/>
    </row>
    <row r="24" spans="2:9" ht="18" customHeight="1" x14ac:dyDescent="0.35">
      <c r="D24" s="57"/>
      <c r="E24" s="58"/>
      <c r="F24" s="58"/>
    </row>
    <row r="25" spans="2:9" ht="18" customHeight="1" x14ac:dyDescent="0.35"/>
    <row r="26" spans="2:9" ht="18" customHeight="1" x14ac:dyDescent="0.35"/>
    <row r="27" spans="2:9" ht="18" customHeight="1" x14ac:dyDescent="0.35"/>
    <row r="28" spans="2:9" ht="18" customHeight="1" x14ac:dyDescent="0.35"/>
    <row r="29" spans="2:9" ht="18" customHeight="1" x14ac:dyDescent="0.35"/>
    <row r="30" spans="2:9" ht="18" customHeight="1" x14ac:dyDescent="0.35"/>
    <row r="31" spans="2:9" ht="18" customHeight="1" x14ac:dyDescent="0.35"/>
    <row r="32" spans="2:9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</sheetData>
  <printOptions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45FD-146B-4FA6-A1A0-77EE38F3C264}">
  <sheetPr>
    <tabColor theme="9" tint="0.79998168889431442"/>
  </sheetPr>
  <dimension ref="A1:P22"/>
  <sheetViews>
    <sheetView workbookViewId="0">
      <selection activeCell="A16" sqref="A16"/>
    </sheetView>
  </sheetViews>
  <sheetFormatPr defaultRowHeight="14.5" x14ac:dyDescent="0.35"/>
  <cols>
    <col min="1" max="1" width="2.81640625" style="4" customWidth="1"/>
    <col min="2" max="3" width="4.54296875" style="6" customWidth="1"/>
    <col min="4" max="4" width="11.26953125" style="5" customWidth="1"/>
    <col min="5" max="5" width="11.26953125" style="6" customWidth="1"/>
    <col min="6" max="6" width="10.453125" style="6" customWidth="1"/>
    <col min="7" max="7" width="9.1796875" style="6"/>
    <col min="8" max="9" width="20.81640625" style="5" bestFit="1" customWidth="1"/>
    <col min="10" max="10" width="3.1796875" style="4" customWidth="1"/>
    <col min="11" max="11" width="11.453125" style="4" customWidth="1"/>
    <col min="12" max="12" width="10.1796875" style="4" customWidth="1"/>
    <col min="13" max="13" width="3.81640625" style="4" customWidth="1"/>
    <col min="14" max="15" width="9.1796875" style="4"/>
    <col min="16" max="16" width="20.1796875" style="4" bestFit="1" customWidth="1"/>
  </cols>
  <sheetData>
    <row r="1" spans="2:16" ht="18.5" x14ac:dyDescent="0.35">
      <c r="D1" s="24" t="s">
        <v>28</v>
      </c>
    </row>
    <row r="3" spans="2:16" x14ac:dyDescent="0.35">
      <c r="K3" s="26" t="s">
        <v>0</v>
      </c>
    </row>
    <row r="4" spans="2:16" ht="18" customHeight="1" x14ac:dyDescent="0.35">
      <c r="B4" s="110" t="s">
        <v>23</v>
      </c>
      <c r="C4" s="110"/>
      <c r="D4" s="111" t="s">
        <v>15</v>
      </c>
      <c r="E4" s="111" t="s">
        <v>16</v>
      </c>
      <c r="F4" s="111" t="s">
        <v>17</v>
      </c>
      <c r="G4" s="111" t="s">
        <v>30</v>
      </c>
      <c r="H4" s="112" t="s">
        <v>1</v>
      </c>
      <c r="I4" s="112" t="s">
        <v>31</v>
      </c>
      <c r="K4" s="26" t="s">
        <v>1</v>
      </c>
      <c r="L4" s="26" t="s">
        <v>2</v>
      </c>
      <c r="P4" s="5" t="s">
        <v>29</v>
      </c>
    </row>
    <row r="5" spans="2:16" ht="18" customHeight="1" x14ac:dyDescent="0.35">
      <c r="B5" s="82">
        <v>5</v>
      </c>
      <c r="C5" s="83" t="s">
        <v>19</v>
      </c>
      <c r="D5" s="99">
        <v>46010</v>
      </c>
      <c r="E5" s="53">
        <v>0.29166666666666669</v>
      </c>
      <c r="F5" s="53">
        <v>0.34375</v>
      </c>
      <c r="G5" s="52" t="s">
        <v>77</v>
      </c>
      <c r="H5" s="54" t="s">
        <v>69</v>
      </c>
      <c r="I5" s="54" t="s">
        <v>70</v>
      </c>
      <c r="K5" s="31" t="s">
        <v>5</v>
      </c>
      <c r="L5" s="31" t="s">
        <v>10</v>
      </c>
      <c r="N5" s="4" t="s">
        <v>5</v>
      </c>
      <c r="O5" s="4" t="s">
        <v>6</v>
      </c>
      <c r="P5" s="59" t="s">
        <v>55</v>
      </c>
    </row>
    <row r="6" spans="2:16" ht="18" customHeight="1" x14ac:dyDescent="0.35">
      <c r="B6" s="86">
        <v>6</v>
      </c>
      <c r="C6" s="83" t="s">
        <v>19</v>
      </c>
      <c r="D6" s="99">
        <v>46010</v>
      </c>
      <c r="E6" s="53">
        <v>0.3125</v>
      </c>
      <c r="F6" s="53">
        <v>0.36458333333333331</v>
      </c>
      <c r="G6" s="52" t="s">
        <v>76</v>
      </c>
      <c r="H6" s="54" t="s">
        <v>71</v>
      </c>
      <c r="I6" s="54" t="s">
        <v>78</v>
      </c>
      <c r="K6" s="31" t="s">
        <v>3</v>
      </c>
      <c r="L6" s="31" t="s">
        <v>4</v>
      </c>
      <c r="N6" s="4" t="s">
        <v>8</v>
      </c>
      <c r="O6" s="4" t="s">
        <v>9</v>
      </c>
      <c r="P6" s="59" t="s">
        <v>36</v>
      </c>
    </row>
    <row r="7" spans="2:16" ht="18" customHeight="1" x14ac:dyDescent="0.35">
      <c r="B7" s="82">
        <v>7</v>
      </c>
      <c r="C7" s="83" t="s">
        <v>19</v>
      </c>
      <c r="D7" s="99">
        <v>46010</v>
      </c>
      <c r="E7" s="53">
        <v>0.35416666666666669</v>
      </c>
      <c r="F7" s="53">
        <v>0.40625</v>
      </c>
      <c r="G7" s="52" t="s">
        <v>77</v>
      </c>
      <c r="H7" s="54" t="s">
        <v>56</v>
      </c>
      <c r="I7" s="54" t="s">
        <v>68</v>
      </c>
      <c r="K7" s="31" t="s">
        <v>7</v>
      </c>
      <c r="L7" s="31" t="s">
        <v>8</v>
      </c>
      <c r="N7" s="4" t="s">
        <v>10</v>
      </c>
      <c r="O7" s="4" t="s">
        <v>11</v>
      </c>
      <c r="P7" s="59" t="s">
        <v>54</v>
      </c>
    </row>
    <row r="8" spans="2:16" ht="18" customHeight="1" x14ac:dyDescent="0.35">
      <c r="B8" s="82">
        <v>13</v>
      </c>
      <c r="C8" s="83" t="s">
        <v>19</v>
      </c>
      <c r="D8" s="99">
        <v>46010</v>
      </c>
      <c r="E8" s="53">
        <v>0.55208333333333337</v>
      </c>
      <c r="F8" s="53">
        <v>0.60416666666666674</v>
      </c>
      <c r="G8" s="52" t="s">
        <v>77</v>
      </c>
      <c r="H8" s="54" t="s">
        <v>78</v>
      </c>
      <c r="I8" s="54" t="s">
        <v>69</v>
      </c>
      <c r="K8" s="31" t="s">
        <v>4</v>
      </c>
      <c r="L8" s="31" t="s">
        <v>5</v>
      </c>
      <c r="N8" s="4" t="s">
        <v>3</v>
      </c>
      <c r="O8" s="4" t="s">
        <v>12</v>
      </c>
      <c r="P8" s="59" t="s">
        <v>24</v>
      </c>
    </row>
    <row r="9" spans="2:16" ht="18" customHeight="1" x14ac:dyDescent="0.35">
      <c r="B9" s="86">
        <v>14</v>
      </c>
      <c r="C9" s="83" t="s">
        <v>19</v>
      </c>
      <c r="D9" s="99">
        <v>46010</v>
      </c>
      <c r="E9" s="53">
        <v>0.60416666666666663</v>
      </c>
      <c r="F9" s="53">
        <v>0.65625</v>
      </c>
      <c r="G9" s="52" t="s">
        <v>76</v>
      </c>
      <c r="H9" s="54" t="s">
        <v>70</v>
      </c>
      <c r="I9" s="54" t="s">
        <v>56</v>
      </c>
      <c r="K9" s="31" t="s">
        <v>10</v>
      </c>
      <c r="L9" s="31" t="s">
        <v>7</v>
      </c>
      <c r="N9" s="4" t="s">
        <v>4</v>
      </c>
      <c r="O9" s="4" t="s">
        <v>9</v>
      </c>
      <c r="P9" s="59" t="s">
        <v>37</v>
      </c>
    </row>
    <row r="10" spans="2:16" ht="18" customHeight="1" x14ac:dyDescent="0.35">
      <c r="B10" s="82">
        <v>15</v>
      </c>
      <c r="C10" s="83" t="s">
        <v>19</v>
      </c>
      <c r="D10" s="99">
        <v>46010</v>
      </c>
      <c r="E10" s="53">
        <v>0.61458333333333337</v>
      </c>
      <c r="F10" s="53">
        <v>0.66666666666666674</v>
      </c>
      <c r="G10" s="52" t="s">
        <v>77</v>
      </c>
      <c r="H10" s="54" t="s">
        <v>68</v>
      </c>
      <c r="I10" s="54" t="s">
        <v>71</v>
      </c>
      <c r="K10" s="31" t="s">
        <v>8</v>
      </c>
      <c r="L10" s="31" t="s">
        <v>3</v>
      </c>
      <c r="N10" s="4" t="s">
        <v>7</v>
      </c>
      <c r="O10" s="4" t="s">
        <v>6</v>
      </c>
      <c r="P10" s="59" t="s">
        <v>56</v>
      </c>
    </row>
    <row r="11" spans="2:16" ht="18" customHeight="1" x14ac:dyDescent="0.35">
      <c r="B11" s="82">
        <v>24</v>
      </c>
      <c r="C11" s="83" t="s">
        <v>20</v>
      </c>
      <c r="D11" s="99">
        <v>46011</v>
      </c>
      <c r="E11" s="53">
        <v>0.37499999999999994</v>
      </c>
      <c r="F11" s="53">
        <v>0.42708333333333326</v>
      </c>
      <c r="G11" s="52" t="s">
        <v>77</v>
      </c>
      <c r="H11" s="54" t="s">
        <v>78</v>
      </c>
      <c r="I11" s="54" t="s">
        <v>56</v>
      </c>
      <c r="K11" s="31" t="s">
        <v>4</v>
      </c>
      <c r="L11" s="31" t="s">
        <v>7</v>
      </c>
    </row>
    <row r="12" spans="2:16" ht="18" customHeight="1" x14ac:dyDescent="0.35">
      <c r="B12" s="86">
        <v>25</v>
      </c>
      <c r="C12" s="83" t="s">
        <v>20</v>
      </c>
      <c r="D12" s="99">
        <v>46011</v>
      </c>
      <c r="E12" s="53">
        <v>0.41666666666666663</v>
      </c>
      <c r="F12" s="53">
        <v>0.46874999999999994</v>
      </c>
      <c r="G12" s="52" t="s">
        <v>76</v>
      </c>
      <c r="H12" s="54" t="s">
        <v>68</v>
      </c>
      <c r="I12" s="54" t="s">
        <v>70</v>
      </c>
      <c r="K12" s="31" t="s">
        <v>8</v>
      </c>
      <c r="L12" s="31" t="s">
        <v>10</v>
      </c>
    </row>
    <row r="13" spans="2:16" ht="18" customHeight="1" x14ac:dyDescent="0.35">
      <c r="B13" s="82">
        <v>26</v>
      </c>
      <c r="C13" s="83" t="s">
        <v>20</v>
      </c>
      <c r="D13" s="99">
        <v>46011</v>
      </c>
      <c r="E13" s="53">
        <v>0.43749999999999994</v>
      </c>
      <c r="F13" s="53">
        <v>0.48958333333333326</v>
      </c>
      <c r="G13" s="52" t="s">
        <v>77</v>
      </c>
      <c r="H13" s="54" t="s">
        <v>71</v>
      </c>
      <c r="I13" s="54" t="s">
        <v>69</v>
      </c>
      <c r="K13" s="31" t="s">
        <v>3</v>
      </c>
      <c r="L13" s="31" t="s">
        <v>5</v>
      </c>
    </row>
    <row r="14" spans="2:16" ht="18" customHeight="1" x14ac:dyDescent="0.35">
      <c r="B14" s="86">
        <v>32</v>
      </c>
      <c r="C14" s="83" t="s">
        <v>20</v>
      </c>
      <c r="D14" s="99">
        <v>46011</v>
      </c>
      <c r="E14" s="53">
        <v>0.65625</v>
      </c>
      <c r="F14" s="53">
        <v>0.70833333333333337</v>
      </c>
      <c r="G14" s="52" t="s">
        <v>76</v>
      </c>
      <c r="H14" s="54" t="s">
        <v>70</v>
      </c>
      <c r="I14" s="54" t="s">
        <v>78</v>
      </c>
      <c r="K14" s="31" t="s">
        <v>10</v>
      </c>
      <c r="L14" s="31" t="s">
        <v>4</v>
      </c>
    </row>
    <row r="15" spans="2:16" ht="18" customHeight="1" x14ac:dyDescent="0.35">
      <c r="B15" s="82">
        <v>33</v>
      </c>
      <c r="C15" s="83" t="s">
        <v>20</v>
      </c>
      <c r="D15" s="99">
        <v>46011</v>
      </c>
      <c r="E15" s="53">
        <v>0.67708333333333337</v>
      </c>
      <c r="F15" s="53">
        <v>0.72916666666666674</v>
      </c>
      <c r="G15" s="52" t="s">
        <v>77</v>
      </c>
      <c r="H15" s="54" t="s">
        <v>56</v>
      </c>
      <c r="I15" s="54" t="s">
        <v>71</v>
      </c>
      <c r="K15" s="31" t="s">
        <v>7</v>
      </c>
      <c r="L15" s="31" t="s">
        <v>3</v>
      </c>
      <c r="N15" s="27"/>
      <c r="O15" s="27"/>
    </row>
    <row r="16" spans="2:16" ht="18" customHeight="1" x14ac:dyDescent="0.35">
      <c r="B16" s="86">
        <v>34</v>
      </c>
      <c r="C16" s="83" t="s">
        <v>20</v>
      </c>
      <c r="D16" s="99">
        <v>46011</v>
      </c>
      <c r="E16" s="53">
        <v>0.71875</v>
      </c>
      <c r="F16" s="53">
        <v>0.77083333333333337</v>
      </c>
      <c r="G16" s="52" t="s">
        <v>76</v>
      </c>
      <c r="H16" s="91" t="s">
        <v>79</v>
      </c>
      <c r="I16" s="91" t="s">
        <v>68</v>
      </c>
      <c r="K16" s="31" t="s">
        <v>5</v>
      </c>
      <c r="L16" s="31" t="s">
        <v>8</v>
      </c>
    </row>
    <row r="17" spans="2:9" ht="18" customHeight="1" x14ac:dyDescent="0.35">
      <c r="B17" s="86">
        <v>39</v>
      </c>
      <c r="C17" s="83" t="s">
        <v>21</v>
      </c>
      <c r="D17" s="99">
        <v>46012</v>
      </c>
      <c r="E17" s="53">
        <v>0.33333333333333331</v>
      </c>
      <c r="F17" s="53">
        <v>0.38541666666666663</v>
      </c>
      <c r="G17" s="52" t="s">
        <v>76</v>
      </c>
      <c r="H17" s="55" t="s">
        <v>88</v>
      </c>
      <c r="I17" s="55" t="s">
        <v>91</v>
      </c>
    </row>
    <row r="18" spans="2:9" ht="18" customHeight="1" x14ac:dyDescent="0.35">
      <c r="B18" s="82">
        <v>40</v>
      </c>
      <c r="C18" s="83" t="s">
        <v>21</v>
      </c>
      <c r="D18" s="99">
        <v>46012</v>
      </c>
      <c r="E18" s="53">
        <v>0.34375</v>
      </c>
      <c r="F18" s="53">
        <v>0.39583333333333331</v>
      </c>
      <c r="G18" s="52" t="s">
        <v>77</v>
      </c>
      <c r="H18" s="55" t="s">
        <v>84</v>
      </c>
      <c r="I18" s="55" t="s">
        <v>86</v>
      </c>
    </row>
    <row r="19" spans="2:9" ht="18" customHeight="1" x14ac:dyDescent="0.35">
      <c r="B19" s="86">
        <v>44</v>
      </c>
      <c r="C19" s="83" t="s">
        <v>21</v>
      </c>
      <c r="D19" s="99">
        <v>46012</v>
      </c>
      <c r="E19" s="53">
        <v>0.53125</v>
      </c>
      <c r="F19" s="53">
        <v>0.59375</v>
      </c>
      <c r="G19" s="52" t="s">
        <v>76</v>
      </c>
      <c r="H19" s="55" t="s">
        <v>94</v>
      </c>
      <c r="I19" s="55" t="s">
        <v>95</v>
      </c>
    </row>
    <row r="20" spans="2:9" ht="18" customHeight="1" x14ac:dyDescent="0.35">
      <c r="D20" s="3"/>
      <c r="E20" s="17"/>
      <c r="F20" s="17"/>
      <c r="H20" s="2"/>
      <c r="I20" s="2"/>
    </row>
    <row r="21" spans="2:9" x14ac:dyDescent="0.35">
      <c r="D21" s="3"/>
      <c r="E21" s="17"/>
      <c r="F21" s="17"/>
      <c r="G21" s="17"/>
      <c r="H21" s="2"/>
      <c r="I21" s="2"/>
    </row>
    <row r="22" spans="2:9" x14ac:dyDescent="0.35">
      <c r="D22" s="3"/>
      <c r="E22" s="17"/>
      <c r="F22" s="17"/>
      <c r="H22" s="2"/>
      <c r="I22" s="2"/>
    </row>
  </sheetData>
  <printOptions gridLines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09D1-F247-489D-A488-5ECB5750336F}">
  <sheetPr>
    <tabColor theme="8" tint="0.79998168889431442"/>
  </sheetPr>
  <dimension ref="A1:P39"/>
  <sheetViews>
    <sheetView topLeftCell="E3" zoomScaleNormal="100" workbookViewId="0">
      <selection activeCell="K23" sqref="K23"/>
    </sheetView>
  </sheetViews>
  <sheetFormatPr defaultRowHeight="14.5" x14ac:dyDescent="0.35"/>
  <cols>
    <col min="1" max="1" width="3.54296875" style="4" customWidth="1"/>
    <col min="2" max="3" width="4.26953125" style="6" customWidth="1"/>
    <col min="4" max="4" width="10.7265625" style="5" bestFit="1" customWidth="1"/>
    <col min="5" max="7" width="9.1796875" style="6"/>
    <col min="8" max="9" width="21" style="5" customWidth="1"/>
    <col min="10" max="10" width="3.7265625" style="4" customWidth="1"/>
    <col min="11" max="11" width="11.453125" style="4" customWidth="1"/>
    <col min="12" max="12" width="10" style="4" customWidth="1"/>
    <col min="13" max="13" width="3.81640625" style="4" customWidth="1"/>
    <col min="14" max="15" width="9.1796875" style="4"/>
    <col min="16" max="16" width="22" style="4" customWidth="1"/>
  </cols>
  <sheetData>
    <row r="1" spans="2:16" x14ac:dyDescent="0.35">
      <c r="D1" s="5" t="s">
        <v>26</v>
      </c>
    </row>
    <row r="3" spans="2:16" x14ac:dyDescent="0.35">
      <c r="K3" s="42" t="s">
        <v>45</v>
      </c>
    </row>
    <row r="4" spans="2:16" x14ac:dyDescent="0.35">
      <c r="B4" s="113" t="s">
        <v>23</v>
      </c>
      <c r="C4" s="113"/>
      <c r="D4" s="114" t="s">
        <v>15</v>
      </c>
      <c r="E4" s="114" t="s">
        <v>16</v>
      </c>
      <c r="F4" s="114" t="s">
        <v>17</v>
      </c>
      <c r="G4" s="114" t="s">
        <v>30</v>
      </c>
      <c r="H4" s="115" t="s">
        <v>1</v>
      </c>
      <c r="I4" s="115" t="s">
        <v>31</v>
      </c>
      <c r="K4" s="42" t="s">
        <v>1</v>
      </c>
      <c r="L4" s="42" t="s">
        <v>2</v>
      </c>
      <c r="P4" s="5" t="s">
        <v>29</v>
      </c>
    </row>
    <row r="5" spans="2:16" ht="18" customHeight="1" x14ac:dyDescent="0.35">
      <c r="B5" s="82">
        <v>3</v>
      </c>
      <c r="C5" s="83" t="s">
        <v>59</v>
      </c>
      <c r="D5" s="99">
        <v>46009</v>
      </c>
      <c r="E5" s="53">
        <v>0.77083333333333337</v>
      </c>
      <c r="F5" s="53">
        <v>0.82291666666666674</v>
      </c>
      <c r="G5" s="52" t="s">
        <v>77</v>
      </c>
      <c r="H5" s="54" t="s">
        <v>61</v>
      </c>
      <c r="I5" s="54" t="s">
        <v>64</v>
      </c>
      <c r="K5" s="31" t="s">
        <v>5</v>
      </c>
      <c r="L5" s="31" t="s">
        <v>10</v>
      </c>
      <c r="N5" s="4" t="s">
        <v>5</v>
      </c>
      <c r="O5" s="4" t="s">
        <v>6</v>
      </c>
      <c r="P5" s="59" t="s">
        <v>25</v>
      </c>
    </row>
    <row r="6" spans="2:16" ht="18" customHeight="1" x14ac:dyDescent="0.35">
      <c r="B6" s="86">
        <v>4</v>
      </c>
      <c r="C6" s="83" t="s">
        <v>59</v>
      </c>
      <c r="D6" s="99">
        <v>46009</v>
      </c>
      <c r="E6" s="53">
        <v>0.78125</v>
      </c>
      <c r="F6" s="53">
        <v>0.83333333333333337</v>
      </c>
      <c r="G6" s="52" t="s">
        <v>76</v>
      </c>
      <c r="H6" s="54" t="s">
        <v>60</v>
      </c>
      <c r="I6" s="54" t="s">
        <v>62</v>
      </c>
      <c r="K6" s="31" t="s">
        <v>3</v>
      </c>
      <c r="L6" s="31" t="s">
        <v>4</v>
      </c>
      <c r="N6" s="4" t="s">
        <v>8</v>
      </c>
      <c r="O6" s="4" t="s">
        <v>46</v>
      </c>
      <c r="P6" s="59" t="s">
        <v>53</v>
      </c>
    </row>
    <row r="7" spans="2:16" ht="18" customHeight="1" x14ac:dyDescent="0.35">
      <c r="B7" s="86">
        <v>11</v>
      </c>
      <c r="C7" s="83" t="s">
        <v>19</v>
      </c>
      <c r="D7" s="99">
        <v>46010</v>
      </c>
      <c r="E7" s="53">
        <v>0.47916666666666663</v>
      </c>
      <c r="F7" s="53">
        <v>0.53125</v>
      </c>
      <c r="G7" s="52" t="s">
        <v>76</v>
      </c>
      <c r="H7" s="54" t="s">
        <v>63</v>
      </c>
      <c r="I7" s="54" t="s">
        <v>64</v>
      </c>
      <c r="K7" s="31" t="s">
        <v>8</v>
      </c>
      <c r="L7" s="31" t="s">
        <v>10</v>
      </c>
      <c r="N7" s="4" t="s">
        <v>10</v>
      </c>
      <c r="O7" s="4" t="s">
        <v>47</v>
      </c>
      <c r="P7" s="59" t="s">
        <v>52</v>
      </c>
    </row>
    <row r="8" spans="2:16" ht="18" customHeight="1" x14ac:dyDescent="0.35">
      <c r="B8" s="86">
        <v>12</v>
      </c>
      <c r="C8" s="83" t="s">
        <v>19</v>
      </c>
      <c r="D8" s="99">
        <v>46010</v>
      </c>
      <c r="E8" s="53">
        <v>0.54166666666666663</v>
      </c>
      <c r="F8" s="53">
        <v>0.59375</v>
      </c>
      <c r="G8" s="52" t="s">
        <v>76</v>
      </c>
      <c r="H8" s="54" t="s">
        <v>62</v>
      </c>
      <c r="I8" s="54" t="s">
        <v>61</v>
      </c>
      <c r="K8" s="31" t="s">
        <v>4</v>
      </c>
      <c r="L8" s="31" t="s">
        <v>5</v>
      </c>
      <c r="N8" s="4" t="s">
        <v>3</v>
      </c>
      <c r="O8" s="4" t="s">
        <v>49</v>
      </c>
      <c r="P8" s="59" t="s">
        <v>51</v>
      </c>
    </row>
    <row r="9" spans="2:16" ht="18" customHeight="1" x14ac:dyDescent="0.35">
      <c r="B9" s="82">
        <v>19</v>
      </c>
      <c r="C9" s="83" t="s">
        <v>19</v>
      </c>
      <c r="D9" s="99">
        <v>46010</v>
      </c>
      <c r="E9" s="53">
        <v>0.72916666666666674</v>
      </c>
      <c r="F9" s="53">
        <v>0.78125000000000011</v>
      </c>
      <c r="G9" s="52" t="s">
        <v>77</v>
      </c>
      <c r="H9" s="54" t="s">
        <v>63</v>
      </c>
      <c r="I9" s="54" t="s">
        <v>60</v>
      </c>
      <c r="K9" s="31" t="s">
        <v>8</v>
      </c>
      <c r="L9" s="31" t="s">
        <v>3</v>
      </c>
      <c r="N9" s="4" t="s">
        <v>4</v>
      </c>
      <c r="O9" s="4" t="s">
        <v>48</v>
      </c>
      <c r="P9" s="59" t="s">
        <v>50</v>
      </c>
    </row>
    <row r="10" spans="2:16" ht="18" customHeight="1" x14ac:dyDescent="0.35">
      <c r="B10" s="86">
        <v>20</v>
      </c>
      <c r="C10" s="83" t="s">
        <v>19</v>
      </c>
      <c r="D10" s="99">
        <v>46010</v>
      </c>
      <c r="E10" s="53">
        <v>0.77083333333333337</v>
      </c>
      <c r="F10" s="53">
        <v>0.82291666666666674</v>
      </c>
      <c r="G10" s="52" t="s">
        <v>76</v>
      </c>
      <c r="H10" s="88" t="s">
        <v>64</v>
      </c>
      <c r="I10" s="89" t="s">
        <v>62</v>
      </c>
      <c r="K10" s="31" t="s">
        <v>10</v>
      </c>
      <c r="L10" s="31" t="s">
        <v>4</v>
      </c>
    </row>
    <row r="11" spans="2:16" ht="18" customHeight="1" x14ac:dyDescent="0.35">
      <c r="B11" s="86">
        <v>27</v>
      </c>
      <c r="C11" s="83" t="s">
        <v>20</v>
      </c>
      <c r="D11" s="99">
        <v>46011</v>
      </c>
      <c r="E11" s="53">
        <v>0.47916666666666663</v>
      </c>
      <c r="F11" s="53">
        <v>0.53125</v>
      </c>
      <c r="G11" s="52" t="s">
        <v>76</v>
      </c>
      <c r="H11" s="54" t="s">
        <v>61</v>
      </c>
      <c r="I11" s="54" t="s">
        <v>63</v>
      </c>
      <c r="K11" s="31" t="s">
        <v>5</v>
      </c>
      <c r="L11" s="31" t="s">
        <v>8</v>
      </c>
    </row>
    <row r="12" spans="2:16" ht="18" customHeight="1" x14ac:dyDescent="0.35">
      <c r="B12" s="82">
        <v>28</v>
      </c>
      <c r="C12" s="83" t="s">
        <v>20</v>
      </c>
      <c r="D12" s="99">
        <v>46011</v>
      </c>
      <c r="E12" s="53">
        <v>0.49999999999999994</v>
      </c>
      <c r="F12" s="53">
        <v>0.55208333333333326</v>
      </c>
      <c r="G12" s="52" t="s">
        <v>77</v>
      </c>
      <c r="H12" s="54" t="s">
        <v>64</v>
      </c>
      <c r="I12" s="54" t="s">
        <v>60</v>
      </c>
      <c r="K12" s="31" t="s">
        <v>10</v>
      </c>
      <c r="L12" s="31" t="s">
        <v>3</v>
      </c>
    </row>
    <row r="13" spans="2:16" ht="18" customHeight="1" x14ac:dyDescent="0.35">
      <c r="B13" s="82">
        <v>35</v>
      </c>
      <c r="C13" s="83" t="s">
        <v>20</v>
      </c>
      <c r="D13" s="99">
        <v>46011</v>
      </c>
      <c r="E13" s="53">
        <v>0.73958333333333337</v>
      </c>
      <c r="F13" s="53">
        <v>0.79166666666666674</v>
      </c>
      <c r="G13" s="52" t="s">
        <v>77</v>
      </c>
      <c r="H13" s="54" t="s">
        <v>60</v>
      </c>
      <c r="I13" s="54" t="s">
        <v>61</v>
      </c>
      <c r="K13" s="31" t="s">
        <v>3</v>
      </c>
      <c r="L13" s="31" t="s">
        <v>5</v>
      </c>
    </row>
    <row r="14" spans="2:16" ht="18" customHeight="1" x14ac:dyDescent="0.35">
      <c r="B14" s="82">
        <v>36</v>
      </c>
      <c r="C14" s="83" t="s">
        <v>20</v>
      </c>
      <c r="D14" s="99">
        <v>46011</v>
      </c>
      <c r="E14" s="53">
        <v>0.80208333333333337</v>
      </c>
      <c r="F14" s="90">
        <v>0.85416666666666674</v>
      </c>
      <c r="G14" s="52" t="s">
        <v>77</v>
      </c>
      <c r="H14" s="54" t="s">
        <v>62</v>
      </c>
      <c r="I14" s="54" t="s">
        <v>63</v>
      </c>
      <c r="K14" s="31" t="s">
        <v>4</v>
      </c>
      <c r="L14" s="31" t="s">
        <v>8</v>
      </c>
    </row>
    <row r="15" spans="2:16" ht="18" customHeight="1" x14ac:dyDescent="0.35">
      <c r="B15" s="86">
        <v>41</v>
      </c>
      <c r="C15" s="83" t="s">
        <v>21</v>
      </c>
      <c r="D15" s="99">
        <v>46012</v>
      </c>
      <c r="E15" s="53">
        <v>0.39583333333333331</v>
      </c>
      <c r="F15" s="53">
        <v>0.44791666666666663</v>
      </c>
      <c r="G15" s="52" t="s">
        <v>76</v>
      </c>
      <c r="H15" s="55" t="s">
        <v>89</v>
      </c>
      <c r="I15" s="55" t="s">
        <v>90</v>
      </c>
    </row>
    <row r="16" spans="2:16" ht="18" customHeight="1" x14ac:dyDescent="0.35">
      <c r="B16" s="82">
        <v>42</v>
      </c>
      <c r="C16" s="83" t="s">
        <v>21</v>
      </c>
      <c r="D16" s="99">
        <v>46012</v>
      </c>
      <c r="E16" s="53">
        <v>0.40625</v>
      </c>
      <c r="F16" s="53">
        <v>0.45833333333333331</v>
      </c>
      <c r="G16" s="52" t="s">
        <v>77</v>
      </c>
      <c r="H16" s="55" t="s">
        <v>85</v>
      </c>
      <c r="I16" s="55" t="s">
        <v>87</v>
      </c>
    </row>
    <row r="17" spans="2:12" ht="18" customHeight="1" thickBot="1" x14ac:dyDescent="0.4">
      <c r="B17" s="92">
        <v>45</v>
      </c>
      <c r="C17" s="93" t="s">
        <v>21</v>
      </c>
      <c r="D17" s="100">
        <v>46012</v>
      </c>
      <c r="E17" s="94">
        <v>0.60416666666666663</v>
      </c>
      <c r="F17" s="94">
        <v>0.66666666666666663</v>
      </c>
      <c r="G17" s="95" t="s">
        <v>76</v>
      </c>
      <c r="H17" s="96" t="s">
        <v>96</v>
      </c>
      <c r="I17" s="96" t="s">
        <v>97</v>
      </c>
    </row>
    <row r="18" spans="2:12" ht="18" customHeight="1" x14ac:dyDescent="0.35">
      <c r="D18" s="57"/>
      <c r="E18" s="58"/>
      <c r="F18" s="58"/>
    </row>
    <row r="19" spans="2:12" ht="18" customHeight="1" x14ac:dyDescent="0.35"/>
    <row r="20" spans="2:12" ht="18" customHeight="1" x14ac:dyDescent="0.35">
      <c r="D20" s="57"/>
      <c r="E20" s="58"/>
      <c r="F20" s="58"/>
    </row>
    <row r="21" spans="2:12" ht="18" customHeight="1" x14ac:dyDescent="0.35">
      <c r="D21" s="57"/>
      <c r="E21" s="58"/>
      <c r="F21" s="58"/>
    </row>
    <row r="22" spans="2:12" ht="18" customHeight="1" x14ac:dyDescent="0.35">
      <c r="D22" s="57"/>
      <c r="E22" s="58"/>
      <c r="F22" s="58"/>
    </row>
    <row r="23" spans="2:12" ht="18" customHeight="1" x14ac:dyDescent="0.35">
      <c r="D23" s="57"/>
      <c r="E23" s="58"/>
      <c r="F23" s="58"/>
      <c r="H23" s="31"/>
      <c r="I23" s="31"/>
      <c r="K23" s="31"/>
      <c r="L23" s="31"/>
    </row>
    <row r="24" spans="2:12" ht="18" customHeight="1" x14ac:dyDescent="0.35">
      <c r="H24" s="31"/>
      <c r="I24" s="31"/>
      <c r="K24" s="31"/>
      <c r="L24" s="31"/>
    </row>
    <row r="25" spans="2:12" ht="18" customHeight="1" x14ac:dyDescent="0.35">
      <c r="H25" s="31"/>
      <c r="I25" s="31"/>
      <c r="K25" s="31"/>
      <c r="L25" s="31"/>
    </row>
    <row r="26" spans="2:12" ht="18" customHeight="1" x14ac:dyDescent="0.35">
      <c r="H26" s="31"/>
      <c r="I26" s="31"/>
      <c r="K26" s="31"/>
      <c r="L26" s="31"/>
    </row>
    <row r="27" spans="2:12" ht="18" customHeight="1" x14ac:dyDescent="0.35">
      <c r="H27" s="31"/>
      <c r="I27" s="31"/>
      <c r="K27" s="31"/>
      <c r="L27" s="31"/>
    </row>
    <row r="28" spans="2:12" ht="18" customHeight="1" x14ac:dyDescent="0.35">
      <c r="H28" s="31"/>
      <c r="I28" s="31"/>
      <c r="K28" s="31"/>
      <c r="L28" s="31"/>
    </row>
    <row r="29" spans="2:12" ht="18" customHeight="1" x14ac:dyDescent="0.35">
      <c r="H29" s="31"/>
      <c r="I29" s="31"/>
      <c r="K29" s="31"/>
      <c r="L29" s="31"/>
    </row>
    <row r="30" spans="2:12" ht="18" customHeight="1" x14ac:dyDescent="0.35">
      <c r="H30" s="31"/>
      <c r="I30" s="31"/>
      <c r="K30" s="31"/>
      <c r="L30" s="31"/>
    </row>
    <row r="31" spans="2:12" ht="18" customHeight="1" x14ac:dyDescent="0.35"/>
    <row r="32" spans="2:12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Mstr Schedule</vt:lpstr>
      <vt:lpstr>Mstr by G#</vt:lpstr>
      <vt:lpstr>10U AA</vt:lpstr>
      <vt:lpstr>12U AA</vt:lpstr>
      <vt:lpstr>14U AA</vt:lpstr>
      <vt:lpstr>'Mstr by G#'!Print_Area</vt:lpstr>
      <vt:lpstr>'Mstr Schedule'!Print_Area</vt:lpstr>
      <vt:lpstr>'Mstr by G#'!Print_Titles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Harvey</dc:creator>
  <cp:lastModifiedBy>pharvey164@gmail.com</cp:lastModifiedBy>
  <cp:lastPrinted>2025-11-26T01:32:27Z</cp:lastPrinted>
  <dcterms:created xsi:type="dcterms:W3CDTF">2023-10-11T05:20:19Z</dcterms:created>
  <dcterms:modified xsi:type="dcterms:W3CDTF">2025-11-26T02:31:48Z</dcterms:modified>
</cp:coreProperties>
</file>