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 autoCompressPictures="0"/>
  <xr:revisionPtr revIDLastSave="91" documentId="8_{6DB03DD0-6769-442D-9D45-2AAA7AEA930B}" xr6:coauthVersionLast="47" xr6:coauthVersionMax="47" xr10:uidLastSave="{EF59E3CA-C65B-4B2B-9155-AB1F58E8A28A}"/>
  <bookViews>
    <workbookView xWindow="-110" yWindow="-110" windowWidth="19420" windowHeight="11500" tabRatio="788" firstSheet="1" activeTab="4" xr2:uid="{00000000-000D-0000-FFFF-FFFF00000000}"/>
  </bookViews>
  <sheets>
    <sheet name="January" sheetId="14" state="hidden" r:id="rId1"/>
    <sheet name="February" sheetId="15" r:id="rId2"/>
    <sheet name="March" sheetId="16" r:id="rId3"/>
    <sheet name="April" sheetId="17" r:id="rId4"/>
    <sheet name="May" sheetId="18" r:id="rId5"/>
    <sheet name="June" sheetId="19" state="hidden" r:id="rId6"/>
    <sheet name="July" sheetId="20" state="hidden" r:id="rId7"/>
    <sheet name="August" sheetId="21" state="hidden" r:id="rId8"/>
    <sheet name="September" sheetId="22" state="hidden" r:id="rId9"/>
    <sheet name="October" sheetId="23" state="hidden" r:id="rId10"/>
    <sheet name="November" sheetId="24" state="hidden" r:id="rId11"/>
    <sheet name="December" sheetId="25" state="hidden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<sst xmlns="http://schemas.openxmlformats.org/spreadsheetml/2006/main" count="62" uniqueCount="38">
  <si>
    <t>SUNDAY</t>
  </si>
  <si>
    <t>Notes</t>
  </si>
  <si>
    <t>Year</t>
  </si>
  <si>
    <t>Week Start</t>
  </si>
  <si>
    <t>Calendar Settings</t>
  </si>
  <si>
    <t>8U</t>
  </si>
  <si>
    <t xml:space="preserve">*This is a tentative schedule and is subject to change.*
F/C is Field first for 1 hr. and Cage second for 1 hr.
C/F is Cage first for 1 hr. and Field second for 1 hr. 
First team listed is Home. Batting warm up 30 minutes prior to game time. 
Second team listed is Visitor. Batting warm up 1 hr. prior to game time. </t>
  </si>
  <si>
    <t>Spring Season Kickoff Parade starts @ 10am</t>
  </si>
  <si>
    <t>MID SEASON TOURNAMENT REGION 5</t>
  </si>
  <si>
    <t>Closing Ceremonies Starts @ 6pm</t>
  </si>
  <si>
    <t xml:space="preserve">Spring Break </t>
  </si>
  <si>
    <t>Team 2vs3 @ 6pm
Team 4vs5 @7:15pm</t>
  </si>
  <si>
    <t>Team 1vs4 @6pm
Team 3vs5 @7:15pm</t>
  </si>
  <si>
    <t>Team 1vs5 @6pm
Team 2vs4 @7:15pm</t>
  </si>
  <si>
    <t>Team 2vs5 @6pm
Team 1vs3 @7:15pm</t>
  </si>
  <si>
    <t>Team 3vs4 @6pm
Team 1vs2 @7:15pm</t>
  </si>
  <si>
    <t>Team 5vs4 @6pm
Team 3vs2 @7:15pm</t>
  </si>
  <si>
    <t>Team 5vs3 @6pm
Team 4vs1 @7:15pm</t>
  </si>
  <si>
    <t>Team 4vs2 @6pm
Team 5vs1 @7:15pm</t>
  </si>
  <si>
    <t>Team 5vs2 @6pm
Team 3vs1 @7:15pm</t>
  </si>
  <si>
    <t>Team 2vs1 @6pm
Team 4vs3 @7:15pm</t>
  </si>
  <si>
    <t>Team 2vs3 @6pm
Team 4vs5 @7:15pm</t>
  </si>
  <si>
    <t>Team 3vs5 @6pm
Team 1vs4 @7:15pm</t>
  </si>
  <si>
    <r>
      <t xml:space="preserve">Team 1: 5-7pm C/F
Team 2: 5-7pm F/C
Team 3: 7-9pm C/F
Team 4: 7-9pm F/C
</t>
    </r>
    <r>
      <rPr>
        <b/>
        <sz val="8"/>
        <color rgb="FFFF0000"/>
        <rFont val="Lucida Sans"/>
        <family val="2"/>
        <scheme val="minor"/>
      </rPr>
      <t xml:space="preserve">Team 5: 7-9pm C/F 10U </t>
    </r>
  </si>
  <si>
    <r>
      <t xml:space="preserve">Team 5: 5-7pm C/F
Team 1: 5-7pm F/C
Team 2: 7-9pm C/F
Team 3: 7-9pm F/C
</t>
    </r>
    <r>
      <rPr>
        <b/>
        <sz val="8"/>
        <color rgb="FFFF0000"/>
        <rFont val="Lucida Sans"/>
        <family val="2"/>
        <scheme val="minor"/>
      </rPr>
      <t xml:space="preserve">Team 4: 5-7pm C/F 10U </t>
    </r>
  </si>
  <si>
    <r>
      <t xml:space="preserve">Team 4: 5-7pm C/F
Team 5: 5-7pm F/C
Team 1: 7-9pm C/F
Team 2: 7-9pm F/C
</t>
    </r>
    <r>
      <rPr>
        <b/>
        <sz val="8"/>
        <color rgb="FFFF0000"/>
        <rFont val="Lucida Sans"/>
        <family val="2"/>
        <scheme val="minor"/>
      </rPr>
      <t xml:space="preserve">Team 3: 7-9pm F/C 10U </t>
    </r>
  </si>
  <si>
    <r>
      <t xml:space="preserve">Team 3: 5-7pm C/F
Team 4: 5-7pm F/C
Team 5: 7-9pm C/F
Team 1: 7-9pm F/C
</t>
    </r>
    <r>
      <rPr>
        <b/>
        <sz val="8"/>
        <color rgb="FFFF0000"/>
        <rFont val="Lucida Sans"/>
        <family val="2"/>
        <scheme val="minor"/>
      </rPr>
      <t xml:space="preserve">Team 2: 7-9pm C/F 10U </t>
    </r>
  </si>
  <si>
    <r>
      <t xml:space="preserve">Team 2: 5-7pm C/F
Team 3: 5-7pm F/C
Team 4: 7-9pm C/F
Team 5: 7-9pm F/C
</t>
    </r>
    <r>
      <rPr>
        <b/>
        <sz val="8"/>
        <color rgb="FFFF0000"/>
        <rFont val="Lucida Sans"/>
        <family val="2"/>
        <scheme val="minor"/>
      </rPr>
      <t xml:space="preserve">Team 1: 7-9pm F/C 10U </t>
    </r>
  </si>
  <si>
    <r>
      <t xml:space="preserve">Team 1: 5-7pm C/F
Team 2: 5-7pm F/C
Team 3: 7-9pm C/F
Team 4: 7-9pm F/C
</t>
    </r>
    <r>
      <rPr>
        <b/>
        <sz val="8"/>
        <color rgb="FFFF0000"/>
        <rFont val="Lucida Sans"/>
        <family val="2"/>
        <scheme val="minor"/>
      </rPr>
      <t xml:space="preserve">Team 5: 5-7pm C/F 10U </t>
    </r>
  </si>
  <si>
    <r>
      <t xml:space="preserve">Team 5: 5-7pm C/F
Team 1: 5-7pm F/C
Team 2: 7-9pm C/F
Team 3: 7-9pm F/C
</t>
    </r>
    <r>
      <rPr>
        <b/>
        <sz val="8"/>
        <color rgb="FFFF0000"/>
        <rFont val="Lucida Sans"/>
        <family val="2"/>
        <scheme val="minor"/>
      </rPr>
      <t xml:space="preserve">Team 4: 7-9pm F/C 10U </t>
    </r>
  </si>
  <si>
    <r>
      <t xml:space="preserve">Team 4: 5-7pm C/F
Team 5: 5-7pm F/C
Team 1: 7-9pm C/F
Team 2: 7-9pm F/C
</t>
    </r>
    <r>
      <rPr>
        <b/>
        <sz val="8"/>
        <color rgb="FFFF0000"/>
        <rFont val="Lucida Sans"/>
        <family val="2"/>
        <scheme val="minor"/>
      </rPr>
      <t xml:space="preserve">Team 3: 7-9pm C/F 10U </t>
    </r>
  </si>
  <si>
    <r>
      <t xml:space="preserve">Team 3: 5-7pm C/F
Team 4: 5-7pm F/C
Team 5: 7-9pm C/F
Team 1: 7-9pm F/C
</t>
    </r>
    <r>
      <rPr>
        <b/>
        <sz val="8"/>
        <color rgb="FFFF0000"/>
        <rFont val="Lucida Sans"/>
        <family val="2"/>
        <scheme val="minor"/>
      </rPr>
      <t xml:space="preserve">Team 2: 5-7pm C/F 10U </t>
    </r>
  </si>
  <si>
    <r>
      <t xml:space="preserve">Team 2: 5-7pm C/F
Team 3: 5-7pm F/C
Team 4: 7-9pm C/F
Team 5: 7-9pm F/C
</t>
    </r>
    <r>
      <rPr>
        <b/>
        <sz val="8"/>
        <color rgb="FFFF0000"/>
        <rFont val="Lucida Sans"/>
        <family val="2"/>
        <scheme val="minor"/>
      </rPr>
      <t xml:space="preserve">Team 1: 7-9pm C/F 10U </t>
    </r>
  </si>
  <si>
    <r>
      <t xml:space="preserve">Team 1: 5-7pm C/F
Team 2: 5-7pm F/C
Team 3: 7-9pm C/F
Team 4: 7-9pm F/C
</t>
    </r>
    <r>
      <rPr>
        <b/>
        <sz val="8"/>
        <color rgb="FFFF0000"/>
        <rFont val="Lucida Sans"/>
        <family val="2"/>
        <scheme val="minor"/>
      </rPr>
      <t xml:space="preserve">Team 5: 7-9pm F/C 10U </t>
    </r>
  </si>
  <si>
    <r>
      <t xml:space="preserve">Team 3: 5-7pm C/F
Team 4: 5-7pm F/C
Team 5: 7-9pm C/F
Team 1: 7-9pm F/C
</t>
    </r>
    <r>
      <rPr>
        <b/>
        <sz val="8"/>
        <color rgb="FFFF0000"/>
        <rFont val="Lucida Sans"/>
        <family val="2"/>
        <scheme val="minor"/>
      </rPr>
      <t xml:space="preserve">Team 2: 7-9pm F/C 10U </t>
    </r>
  </si>
  <si>
    <t>Team 1:Salter 
Team 2:Pugh
Team 3:Vance
Team 4:Kelly
Team 5: Perry</t>
  </si>
  <si>
    <t>Team 1:Salter
Team 2:Pugh
Team 3:Vance
Team 4:Kelly
Team 5:Perry</t>
  </si>
  <si>
    <t>Team 1:Salter
Team 2:Pugh
Team 3:Vance
Team 4:Kelly
Team 5: Perry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</si>
</sst>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8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8"/>
      <color theme="1" tint="0.34998626667073579"/>
      <name val="Lucida Sans"/>
      <family val="2"/>
      <charset val="238"/>
      <scheme val="minor"/>
    </font>
    <font>
      <sz val="35"/>
      <name val="Lucida Sans"/>
      <family val="2"/>
      <scheme val="minor"/>
    </font>
    <font>
      <b/>
      <sz val="36"/>
      <color theme="1" tint="0.34998626667073579"/>
      <name val="Lucida Sans"/>
      <family val="2"/>
      <charset val="238"/>
      <scheme val="minor"/>
    </font>
    <font>
      <b/>
      <sz val="9"/>
      <color theme="1" tint="0.34998626667073579"/>
      <name val="Lucida Sans"/>
      <family val="2"/>
      <scheme val="minor"/>
    </font>
    <font>
      <b/>
      <sz val="48"/>
      <color theme="1" tint="0.34998626667073579"/>
      <name val="Lucida Sans"/>
      <family val="2"/>
      <scheme val="minor"/>
    </font>
    <font>
      <b/>
      <sz val="11"/>
      <color theme="6"/>
      <name val="Lucida Sans"/>
      <family val="2"/>
      <charset val="238"/>
      <scheme val="minor"/>
    </font>
    <font>
      <b/>
      <sz val="11"/>
      <color theme="6"/>
      <name val="Lucida Sans"/>
      <family val="2"/>
      <scheme val="minor"/>
    </font>
    <font>
      <b/>
      <sz val="8"/>
      <color rgb="FFFF0000"/>
      <name val="Lucida Sans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77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4" fontId="20" fillId="0" borderId="0" xfId="17" applyFont="1" applyAlignment="1">
      <alignment horizontal="left" wrapText="1" indent="1"/>
    </xf>
    <xf numFmtId="164" fontId="9" fillId="7" borderId="0" xfId="16" applyAlignment="1">
      <alignment horizontal="left" vertical="center" wrapText="1" indent="1"/>
    </xf>
    <xf numFmtId="0" fontId="21" fillId="9" borderId="0" xfId="5" applyFont="1" applyFill="1" applyBorder="1" applyAlignment="1">
      <alignment horizontal="right" vertical="center"/>
    </xf>
    <xf numFmtId="164" fontId="22" fillId="0" borderId="0" xfId="17" applyFont="1">
      <alignment horizontal="left" indent="1"/>
    </xf>
    <xf numFmtId="0" fontId="23" fillId="8" borderId="8" xfId="11" applyFont="1" applyFill="1" applyBorder="1" applyAlignment="1">
      <alignment vertical="top" wrapText="1"/>
    </xf>
    <xf numFmtId="164" fontId="9" fillId="7" borderId="0" xfId="16" applyAlignment="1">
      <alignment horizontal="center" vertical="center" wrapText="1"/>
    </xf>
    <xf numFmtId="164" fontId="24" fillId="7" borderId="0" xfId="16" applyFont="1" applyAlignment="1">
      <alignment horizontal="left" indent="1"/>
    </xf>
    <xf numFmtId="164" fontId="25" fillId="0" borderId="0" xfId="17" applyFont="1" applyAlignment="1">
      <alignment horizontal="center" vertical="center" wrapText="1"/>
    </xf>
    <xf numFmtId="164" fontId="26" fillId="7" borderId="0" xfId="16" applyFont="1" applyAlignment="1">
      <alignment horizontal="center" vertical="center" wrapText="1"/>
    </xf>
    <xf numFmtId="0" fontId="0" fillId="8" borderId="6" xfId="0" applyFill="1" applyBorder="1" applyAlignment="1">
      <alignment vertical="top" wrapTex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Normal="100" workbookViewId="0">
      <selection activeCell="F6" sqref="F6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2.78515625" customWidth="1"/>
    <col min="11" max="11" width="13.78515625" customWidth="1"/>
  </cols>
  <sheetData>
    <row r="1" spans="1:11" s="1" customFormat="1" ht="60" customHeight="1">
      <c r="A1"/>
      <c r="B1" s="17" t="str">
        <f>"January "&amp;CalendarYear</f>
        <v>January 2026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76" t="s">
        <v>4</v>
      </c>
      <c r="K2" s="76"/>
    </row>
    <row r="3" spans="1:11" s="3" customFormat="1" ht="19.5" customHeight="1">
      <c r="A3"/>
      <c r="B3" s="11">
        <f t="array" ref="B3:H3">DaysAndWeeks+DATE(CalendarYear,1,1)-WEEKDAY(DATE(CalendarYear,1,1),(WeekStart="Monday")+1)+1</f>
        <v>46019</v>
      </c>
      <c r="C3" s="11">
        <v>46020</v>
      </c>
      <c r="D3" s="11">
        <v>46021</v>
      </c>
      <c r="E3" s="11">
        <v>46022</v>
      </c>
      <c r="F3" s="11">
        <v>46023</v>
      </c>
      <c r="G3" s="11">
        <v>46024</v>
      </c>
      <c r="H3" s="11">
        <v>46025</v>
      </c>
      <c r="J3" s="6" t="s">
        <v>2</v>
      </c>
      <c r="K3" s="12">
        <v>2026</v>
      </c>
    </row>
    <row r="4" spans="1:11" ht="57.9" customHeight="1">
      <c r="B4" s="11"/>
      <c r="C4" s="11"/>
      <c r="D4" s="11"/>
      <c r="E4" s="11"/>
      <c r="F4" s="11"/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46026</v>
      </c>
      <c r="C5" s="10">
        <v>46027</v>
      </c>
      <c r="D5" s="10">
        <v>46028</v>
      </c>
      <c r="E5" s="10">
        <v>46029</v>
      </c>
      <c r="F5" s="10">
        <v>46030</v>
      </c>
      <c r="G5" s="10">
        <v>46031</v>
      </c>
      <c r="H5" s="10">
        <v>46032</v>
      </c>
    </row>
    <row r="6" spans="1:11" ht="57.9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46033</v>
      </c>
      <c r="C7" s="11">
        <v>46034</v>
      </c>
      <c r="D7" s="11">
        <v>46035</v>
      </c>
      <c r="E7" s="11">
        <v>46036</v>
      </c>
      <c r="F7" s="11">
        <v>46037</v>
      </c>
      <c r="G7" s="11">
        <v>46038</v>
      </c>
      <c r="H7" s="11">
        <v>46039</v>
      </c>
      <c r="J7" s="4"/>
    </row>
    <row r="8" spans="1:11" ht="57.9" customHeight="1">
      <c r="B8" s="11"/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46040</v>
      </c>
      <c r="C9" s="9">
        <v>46041</v>
      </c>
      <c r="D9" s="9">
        <v>46042</v>
      </c>
      <c r="E9" s="9">
        <v>46043</v>
      </c>
      <c r="F9" s="9">
        <v>46044</v>
      </c>
      <c r="G9" s="9">
        <v>46045</v>
      </c>
      <c r="H9" s="9">
        <v>46046</v>
      </c>
    </row>
    <row r="10" spans="1:11" ht="57.9" customHeight="1">
      <c r="B10" s="9"/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46047</v>
      </c>
      <c r="C11" s="11">
        <v>46048</v>
      </c>
      <c r="D11" s="11">
        <v>46049</v>
      </c>
      <c r="E11" s="11">
        <v>46050</v>
      </c>
      <c r="F11" s="11">
        <v>46051</v>
      </c>
      <c r="G11" s="11">
        <v>46052</v>
      </c>
      <c r="H11" s="11">
        <v>46053</v>
      </c>
    </row>
    <row r="12" spans="1:11" ht="57.9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46054</v>
      </c>
      <c r="C13" s="9">
        <v>46055</v>
      </c>
      <c r="D13" s="7" t="s">
        <v>1</v>
      </c>
      <c r="E13" s="72"/>
      <c r="F13" s="72"/>
      <c r="G13" s="72"/>
      <c r="H13" s="73"/>
    </row>
    <row r="14" spans="1:11" ht="57.9" customHeight="1">
      <c r="B14" s="9"/>
      <c r="C14" s="9"/>
      <c r="D14" s="8"/>
      <c r="E14" s="74"/>
      <c r="F14" s="74"/>
      <c r="G14" s="74"/>
      <c r="H14" s="75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61" t="str">
        <f>"October "&amp;CalendarYear</f>
        <v>October 2026</v>
      </c>
      <c r="C1" s="53"/>
      <c r="D1" s="53"/>
      <c r="E1" s="54"/>
      <c r="F1" s="54"/>
      <c r="G1" s="54"/>
      <c r="H1" s="5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46292</v>
      </c>
      <c r="C3" s="11">
        <v>46293</v>
      </c>
      <c r="D3" s="11">
        <v>46294</v>
      </c>
      <c r="E3" s="11">
        <v>46295</v>
      </c>
      <c r="F3" s="11">
        <v>46296</v>
      </c>
      <c r="G3" s="11">
        <v>46297</v>
      </c>
      <c r="H3" s="11">
        <v>46298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46299</v>
      </c>
      <c r="C5" s="9">
        <v>46300</v>
      </c>
      <c r="D5" s="9">
        <v>46301</v>
      </c>
      <c r="E5" s="9">
        <v>46302</v>
      </c>
      <c r="F5" s="9">
        <v>46303</v>
      </c>
      <c r="G5" s="9">
        <v>46304</v>
      </c>
      <c r="H5" s="9">
        <v>46305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46306</v>
      </c>
      <c r="C7" s="11">
        <v>46307</v>
      </c>
      <c r="D7" s="11">
        <v>46308</v>
      </c>
      <c r="E7" s="11">
        <v>46309</v>
      </c>
      <c r="F7" s="11">
        <v>46310</v>
      </c>
      <c r="G7" s="11">
        <v>46311</v>
      </c>
      <c r="H7" s="11">
        <v>46312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46313</v>
      </c>
      <c r="C9" s="9">
        <v>46314</v>
      </c>
      <c r="D9" s="9">
        <v>46315</v>
      </c>
      <c r="E9" s="9">
        <v>46316</v>
      </c>
      <c r="F9" s="9">
        <v>46317</v>
      </c>
      <c r="G9" s="9">
        <v>46318</v>
      </c>
      <c r="H9" s="9">
        <v>46319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46320</v>
      </c>
      <c r="C11" s="11">
        <v>46321</v>
      </c>
      <c r="D11" s="11">
        <v>46322</v>
      </c>
      <c r="E11" s="11">
        <v>46323</v>
      </c>
      <c r="F11" s="11">
        <v>46324</v>
      </c>
      <c r="G11" s="11">
        <v>46325</v>
      </c>
      <c r="H11" s="11">
        <v>46326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46327</v>
      </c>
      <c r="C13" s="9">
        <v>46328</v>
      </c>
      <c r="D13" s="7" t="s">
        <v>1</v>
      </c>
      <c r="E13" s="72"/>
      <c r="F13" s="72"/>
      <c r="G13" s="72"/>
      <c r="H13" s="73"/>
    </row>
    <row r="14" spans="2:8" ht="57.9" customHeight="1">
      <c r="B14" s="9"/>
      <c r="C14" s="9"/>
      <c r="D14" s="8"/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6" t="str">
        <f>"November "&amp;CalendarYear</f>
        <v>November 2026</v>
      </c>
      <c r="C1" s="50"/>
      <c r="D1" s="50"/>
      <c r="E1" s="51"/>
      <c r="F1" s="51"/>
      <c r="G1" s="51"/>
      <c r="H1" s="5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46327</v>
      </c>
      <c r="C3" s="11">
        <v>46328</v>
      </c>
      <c r="D3" s="11">
        <v>46329</v>
      </c>
      <c r="E3" s="11">
        <v>46330</v>
      </c>
      <c r="F3" s="11">
        <v>46331</v>
      </c>
      <c r="G3" s="11">
        <v>46332</v>
      </c>
      <c r="H3" s="11">
        <v>46333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46334</v>
      </c>
      <c r="C5" s="9">
        <v>46335</v>
      </c>
      <c r="D5" s="9">
        <v>46336</v>
      </c>
      <c r="E5" s="9">
        <v>46337</v>
      </c>
      <c r="F5" s="9">
        <v>46338</v>
      </c>
      <c r="G5" s="9">
        <v>46339</v>
      </c>
      <c r="H5" s="9">
        <v>46340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46341</v>
      </c>
      <c r="C7" s="11">
        <v>46342</v>
      </c>
      <c r="D7" s="11">
        <v>46343</v>
      </c>
      <c r="E7" s="11">
        <v>46344</v>
      </c>
      <c r="F7" s="11">
        <v>46345</v>
      </c>
      <c r="G7" s="11">
        <v>46346</v>
      </c>
      <c r="H7" s="11">
        <v>46347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46348</v>
      </c>
      <c r="C9" s="9">
        <v>46349</v>
      </c>
      <c r="D9" s="9">
        <v>46350</v>
      </c>
      <c r="E9" s="9">
        <v>46351</v>
      </c>
      <c r="F9" s="9">
        <v>46352</v>
      </c>
      <c r="G9" s="9">
        <v>46353</v>
      </c>
      <c r="H9" s="9">
        <v>46354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46355</v>
      </c>
      <c r="C11" s="11">
        <v>46356</v>
      </c>
      <c r="D11" s="11">
        <v>46357</v>
      </c>
      <c r="E11" s="11">
        <v>46358</v>
      </c>
      <c r="F11" s="11">
        <v>46359</v>
      </c>
      <c r="G11" s="11">
        <v>46360</v>
      </c>
      <c r="H11" s="11">
        <v>46361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46362</v>
      </c>
      <c r="C13" s="9">
        <v>46363</v>
      </c>
      <c r="D13" s="7" t="s">
        <v>1</v>
      </c>
      <c r="E13" s="72"/>
      <c r="F13" s="72"/>
      <c r="G13" s="72"/>
      <c r="H13" s="73"/>
    </row>
    <row r="14" spans="2:8" ht="57.9" customHeight="1">
      <c r="B14" s="9"/>
      <c r="C14" s="9"/>
      <c r="D14" s="8"/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7" t="str">
        <f>"December "&amp;CalendarYear</f>
        <v>December 2026</v>
      </c>
      <c r="C1" s="58"/>
      <c r="D1" s="58"/>
      <c r="E1" s="59"/>
      <c r="F1" s="59"/>
      <c r="G1" s="59"/>
      <c r="H1" s="6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46355</v>
      </c>
      <c r="C3" s="11">
        <v>46356</v>
      </c>
      <c r="D3" s="11">
        <v>46357</v>
      </c>
      <c r="E3" s="11">
        <v>46358</v>
      </c>
      <c r="F3" s="11">
        <v>46359</v>
      </c>
      <c r="G3" s="11">
        <v>46360</v>
      </c>
      <c r="H3" s="11">
        <v>46361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46362</v>
      </c>
      <c r="C5" s="9">
        <v>46363</v>
      </c>
      <c r="D5" s="9">
        <v>46364</v>
      </c>
      <c r="E5" s="9">
        <v>46365</v>
      </c>
      <c r="F5" s="9">
        <v>46366</v>
      </c>
      <c r="G5" s="9">
        <v>46367</v>
      </c>
      <c r="H5" s="9">
        <v>46368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46369</v>
      </c>
      <c r="C7" s="11">
        <v>46370</v>
      </c>
      <c r="D7" s="11">
        <v>46371</v>
      </c>
      <c r="E7" s="11">
        <v>46372</v>
      </c>
      <c r="F7" s="11">
        <v>46373</v>
      </c>
      <c r="G7" s="11">
        <v>46374</v>
      </c>
      <c r="H7" s="11">
        <v>46375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46376</v>
      </c>
      <c r="C9" s="9">
        <v>46377</v>
      </c>
      <c r="D9" s="9">
        <v>46378</v>
      </c>
      <c r="E9" s="9">
        <v>46379</v>
      </c>
      <c r="F9" s="9">
        <v>46380</v>
      </c>
      <c r="G9" s="9">
        <v>46381</v>
      </c>
      <c r="H9" s="9">
        <v>46382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46383</v>
      </c>
      <c r="C11" s="11">
        <v>46384</v>
      </c>
      <c r="D11" s="11">
        <v>46385</v>
      </c>
      <c r="E11" s="11">
        <v>46386</v>
      </c>
      <c r="F11" s="11">
        <v>46387</v>
      </c>
      <c r="G11" s="11">
        <v>46388</v>
      </c>
      <c r="H11" s="11">
        <v>46389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46390</v>
      </c>
      <c r="C13" s="9">
        <v>46391</v>
      </c>
      <c r="D13" s="7" t="s">
        <v>1</v>
      </c>
      <c r="E13" s="72"/>
      <c r="F13" s="72"/>
      <c r="G13" s="72"/>
      <c r="H13" s="73"/>
    </row>
    <row r="14" spans="2:8" ht="57.9" customHeight="1">
      <c r="B14" s="9"/>
      <c r="C14" s="9"/>
      <c r="D14" s="8"/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topLeftCell="A6" zoomScaleNormal="100" workbookViewId="0">
      <selection activeCell="E12" sqref="E12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1:8" s="1" customFormat="1" ht="59.25" customHeight="1">
      <c r="A1"/>
      <c r="B1" s="25" t="str">
        <f>"February "&amp;CalendarYear</f>
        <v>February 2026</v>
      </c>
      <c r="C1" s="26"/>
      <c r="D1" s="26"/>
      <c r="E1" s="27"/>
      <c r="F1" s="27"/>
      <c r="G1" s="27"/>
      <c r="H1" s="28" t="s">
        <v>5</v>
      </c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46054</v>
      </c>
      <c r="C3" s="11">
        <v>46055</v>
      </c>
      <c r="D3" s="11">
        <v>46056</v>
      </c>
      <c r="E3" s="11">
        <v>46057</v>
      </c>
      <c r="F3" s="11">
        <v>46058</v>
      </c>
      <c r="G3" s="11">
        <v>46059</v>
      </c>
      <c r="H3" s="11">
        <v>46060</v>
      </c>
    </row>
    <row r="4" spans="1:8" ht="57.9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46061</v>
      </c>
      <c r="C5" s="9">
        <v>46062</v>
      </c>
      <c r="D5" s="9">
        <v>46063</v>
      </c>
      <c r="E5" s="9">
        <v>46064</v>
      </c>
      <c r="F5" s="9">
        <v>46065</v>
      </c>
      <c r="G5" s="9">
        <v>46066</v>
      </c>
      <c r="H5" s="9">
        <v>46067</v>
      </c>
    </row>
    <row r="6" spans="1:8" ht="57.9" customHeight="1">
      <c r="B6" s="9"/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46068</v>
      </c>
      <c r="C7" s="11">
        <v>46069</v>
      </c>
      <c r="D7" s="11">
        <v>46070</v>
      </c>
      <c r="E7" s="11">
        <v>46071</v>
      </c>
      <c r="F7" s="11">
        <v>46072</v>
      </c>
      <c r="G7" s="11">
        <v>46073</v>
      </c>
      <c r="H7" s="11">
        <v>46074</v>
      </c>
    </row>
    <row r="8" spans="1:8" ht="57.9" customHeight="1">
      <c r="B8" s="11"/>
      <c r="C8" s="62" t="s">
        <v>23</v>
      </c>
      <c r="D8" s="62" t="s">
        <v>24</v>
      </c>
      <c r="E8" s="11"/>
      <c r="F8" s="62" t="s">
        <v>25</v>
      </c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46075</v>
      </c>
      <c r="C9" s="9">
        <v>46076</v>
      </c>
      <c r="D9" s="9">
        <v>46077</v>
      </c>
      <c r="E9" s="9">
        <v>46078</v>
      </c>
      <c r="F9" s="9">
        <v>46079</v>
      </c>
      <c r="G9" s="9">
        <v>46080</v>
      </c>
      <c r="H9" s="9">
        <v>46081</v>
      </c>
    </row>
    <row r="10" spans="1:8" ht="57.9" customHeight="1">
      <c r="B10" s="9"/>
      <c r="C10" s="62" t="s">
        <v>26</v>
      </c>
      <c r="D10" s="62" t="s">
        <v>27</v>
      </c>
      <c r="E10" s="9"/>
      <c r="F10" s="62" t="s">
        <v>28</v>
      </c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46082</v>
      </c>
      <c r="C11" s="11">
        <v>46083</v>
      </c>
      <c r="D11" s="11">
        <v>46084</v>
      </c>
      <c r="E11" s="11">
        <v>46085</v>
      </c>
      <c r="F11" s="11">
        <v>46086</v>
      </c>
      <c r="G11" s="11">
        <v>46087</v>
      </c>
      <c r="H11" s="11">
        <v>46088</v>
      </c>
    </row>
    <row r="12" spans="1:8" ht="57.9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46089</v>
      </c>
      <c r="C13" s="9">
        <v>46090</v>
      </c>
      <c r="D13" s="7" t="s">
        <v>1</v>
      </c>
      <c r="E13" s="71" t="s">
        <v>6</v>
      </c>
      <c r="F13" s="72"/>
      <c r="G13" s="72"/>
      <c r="H13" s="73"/>
    </row>
    <row r="14" spans="1:8" ht="57.9" customHeight="1">
      <c r="B14" s="9"/>
      <c r="C14" s="9"/>
      <c r="D14" s="66" t="s">
        <v>35</v>
      </c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EC4A6C86-77B4-4C39-AF93-952904F66B16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topLeftCell="A7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0" t="str">
        <f>"March "&amp;CalendarYear</f>
        <v>March 2026</v>
      </c>
      <c r="C1" s="31"/>
      <c r="D1" s="31"/>
      <c r="E1" s="32"/>
      <c r="F1" s="32"/>
      <c r="G1" s="32"/>
      <c r="H1" s="33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46082</v>
      </c>
      <c r="C3" s="11">
        <v>46083</v>
      </c>
      <c r="D3" s="11">
        <v>46084</v>
      </c>
      <c r="E3" s="11">
        <v>46085</v>
      </c>
      <c r="F3" s="11">
        <v>46086</v>
      </c>
      <c r="G3" s="11">
        <v>46087</v>
      </c>
      <c r="H3" s="11">
        <v>46088</v>
      </c>
    </row>
    <row r="4" spans="2:8" ht="57.9" customHeight="1">
      <c r="C4" s="62" t="s">
        <v>29</v>
      </c>
      <c r="D4" s="62" t="s">
        <v>30</v>
      </c>
      <c r="F4" s="62" t="s">
        <v>31</v>
      </c>
      <c r="H4" s="11"/>
    </row>
    <row r="5" spans="2:8" ht="19.5" customHeight="1">
      <c r="B5" s="9">
        <f t="array" ref="B5:H5">DaysAndWeeks+DATE(CalendarYear,3,1)-WEEKDAY(DATE(CalendarYear,3,1),(WeekStart="Monday")+1)+8</f>
        <v>46089</v>
      </c>
      <c r="C5" s="9">
        <v>46090</v>
      </c>
      <c r="D5" s="9">
        <v>46091</v>
      </c>
      <c r="E5" s="9">
        <v>46092</v>
      </c>
      <c r="F5" s="9">
        <v>46093</v>
      </c>
      <c r="G5" s="9">
        <v>46094</v>
      </c>
      <c r="H5" s="9">
        <v>46095</v>
      </c>
    </row>
    <row r="6" spans="2:8" ht="57.9" customHeight="1">
      <c r="B6" s="9"/>
      <c r="C6" s="62" t="s">
        <v>32</v>
      </c>
      <c r="D6" s="62" t="s">
        <v>33</v>
      </c>
      <c r="E6" s="9"/>
      <c r="F6" s="62" t="s">
        <v>24</v>
      </c>
      <c r="G6" s="9"/>
      <c r="H6" s="63" t="s">
        <v>7</v>
      </c>
    </row>
    <row r="7" spans="2:8" ht="19.5" customHeight="1">
      <c r="B7" s="11">
        <f t="array" ref="B7:H7">DaysAndWeeks+DATE(CalendarYear,3,1)-WEEKDAY(DATE(CalendarYear,3,1),(WeekStart="Monday")+1)+15</f>
        <v>46096</v>
      </c>
      <c r="C7" s="11">
        <v>46097</v>
      </c>
      <c r="D7" s="11">
        <v>46098</v>
      </c>
      <c r="E7" s="11">
        <v>46099</v>
      </c>
      <c r="F7" s="11">
        <v>46100</v>
      </c>
      <c r="G7" s="11">
        <v>46101</v>
      </c>
      <c r="H7" s="11">
        <v>46102</v>
      </c>
    </row>
    <row r="8" spans="2:8" ht="57.9" customHeight="1">
      <c r="B8" s="11"/>
      <c r="C8" s="62" t="s">
        <v>30</v>
      </c>
      <c r="D8" s="69" t="s">
        <v>11</v>
      </c>
      <c r="E8" s="11"/>
      <c r="F8" s="69" t="s">
        <v>12</v>
      </c>
      <c r="G8" s="11"/>
      <c r="H8" s="11"/>
    </row>
    <row r="9" spans="2:8" ht="19.5" customHeight="1">
      <c r="B9" s="9">
        <f t="array" ref="B9:H9">DaysAndWeeks+DATE(CalendarYear,3,1)-WEEKDAY(DATE(CalendarYear,3,1),(WeekStart="Monday")+1)+22</f>
        <v>46103</v>
      </c>
      <c r="C9" s="9">
        <v>46104</v>
      </c>
      <c r="D9" s="9">
        <v>46105</v>
      </c>
      <c r="E9" s="9">
        <v>46106</v>
      </c>
      <c r="F9" s="9">
        <v>46107</v>
      </c>
      <c r="G9" s="9">
        <v>46108</v>
      </c>
      <c r="H9" s="9">
        <v>46109</v>
      </c>
    </row>
    <row r="10" spans="2:8" ht="57.9" customHeight="1">
      <c r="B10" s="9"/>
      <c r="C10" s="68" t="s">
        <v>10</v>
      </c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DaysAndWeeks+DATE(CalendarYear,3,1)-WEEKDAY(DATE(CalendarYear,3,1),(WeekStart="Monday")+1)+29</f>
        <v>46110</v>
      </c>
      <c r="C11" s="11">
        <v>46111</v>
      </c>
      <c r="D11" s="11">
        <v>46112</v>
      </c>
      <c r="E11" s="11">
        <v>46113</v>
      </c>
      <c r="F11" s="11">
        <v>46114</v>
      </c>
      <c r="G11" s="11">
        <v>46115</v>
      </c>
      <c r="H11" s="11">
        <v>46116</v>
      </c>
    </row>
    <row r="12" spans="2:8" ht="57.9" customHeight="1">
      <c r="B12" s="11"/>
      <c r="C12" s="62" t="s">
        <v>34</v>
      </c>
      <c r="D12" s="69" t="s">
        <v>13</v>
      </c>
      <c r="E12" s="11"/>
      <c r="F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46117</v>
      </c>
      <c r="C13" s="9">
        <v>46118</v>
      </c>
      <c r="D13" s="7" t="s">
        <v>1</v>
      </c>
      <c r="E13" s="71" t="s">
        <v>6</v>
      </c>
      <c r="F13" s="72"/>
      <c r="G13" s="72"/>
      <c r="H13" s="73"/>
    </row>
    <row r="14" spans="2:8" ht="57.9" customHeight="1">
      <c r="B14" s="9"/>
      <c r="C14" s="9"/>
      <c r="D14" s="66" t="s">
        <v>36</v>
      </c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9C2FB1B7-60FD-407B-B7F8-C58647C8D973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topLeftCell="A7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9" t="str">
        <f>"April "&amp;CalendarYear</f>
        <v>April 2026</v>
      </c>
      <c r="C1" s="15"/>
      <c r="D1" s="15"/>
      <c r="E1" s="16"/>
      <c r="F1" s="16"/>
      <c r="G1" s="16"/>
      <c r="H1" s="64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DaysAndWeeks+DATE(CalendarYear,4,1)-WEEKDAY(DATE(CalendarYear,4,1),(WeekStart="Monday")+1)+1</f>
        <v>46110</v>
      </c>
      <c r="C3" s="11">
        <v>46111</v>
      </c>
      <c r="D3" s="11">
        <v>46112</v>
      </c>
      <c r="E3" s="11">
        <v>46113</v>
      </c>
      <c r="F3" s="11">
        <v>46114</v>
      </c>
      <c r="G3" s="11">
        <v>46115</v>
      </c>
      <c r="H3" s="11">
        <v>46116</v>
      </c>
    </row>
    <row r="4" spans="2:8" ht="57.9" customHeight="1">
      <c r="B4" s="11"/>
      <c r="C4" s="11"/>
      <c r="D4" s="11"/>
      <c r="E4" s="11"/>
      <c r="F4" s="69" t="s">
        <v>14</v>
      </c>
      <c r="G4" s="11"/>
      <c r="H4" s="11"/>
    </row>
    <row r="5" spans="2:8" ht="19.5" customHeight="1">
      <c r="B5" s="9">
        <f t="array" ref="B5:H5">DaysAndWeeks+DATE(CalendarYear,4,1)-WEEKDAY(DATE(CalendarYear,4,1),(WeekStart="Monday")+1)+8</f>
        <v>46117</v>
      </c>
      <c r="C5" s="9">
        <v>46118</v>
      </c>
      <c r="D5" s="9">
        <v>46119</v>
      </c>
      <c r="E5" s="9">
        <v>46120</v>
      </c>
      <c r="F5" s="9">
        <v>46121</v>
      </c>
      <c r="G5" s="9">
        <v>46122</v>
      </c>
      <c r="H5" s="9">
        <v>46123</v>
      </c>
    </row>
    <row r="6" spans="2:8" ht="57.9" customHeight="1">
      <c r="B6" s="9"/>
      <c r="C6" s="62" t="s">
        <v>32</v>
      </c>
      <c r="D6" s="70" t="s">
        <v>15</v>
      </c>
      <c r="E6" s="9"/>
      <c r="F6" s="70" t="s">
        <v>16</v>
      </c>
      <c r="G6" s="9"/>
      <c r="H6" s="9"/>
    </row>
    <row r="7" spans="2:8" ht="19.5" customHeight="1">
      <c r="B7" s="11">
        <f t="array" ref="B7:H7">DaysAndWeeks+DATE(CalendarYear,4,1)-WEEKDAY(DATE(CalendarYear,4,1),(WeekStart="Monday")+1)+15</f>
        <v>46124</v>
      </c>
      <c r="C7" s="11">
        <v>46125</v>
      </c>
      <c r="D7" s="11">
        <v>46126</v>
      </c>
      <c r="E7" s="11">
        <v>46127</v>
      </c>
      <c r="F7" s="11">
        <v>46128</v>
      </c>
      <c r="G7" s="11">
        <v>46129</v>
      </c>
      <c r="H7" s="11">
        <v>46130</v>
      </c>
    </row>
    <row r="8" spans="2:8" ht="57.9" customHeight="1">
      <c r="B8" s="11"/>
      <c r="C8" s="65" t="s">
        <v>8</v>
      </c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DaysAndWeeks+DATE(CalendarYear,4,1)-WEEKDAY(DATE(CalendarYear,4,1),(WeekStart="Monday")+1)+22</f>
        <v>46131</v>
      </c>
      <c r="C9" s="9">
        <v>46132</v>
      </c>
      <c r="D9" s="9">
        <v>46133</v>
      </c>
      <c r="E9" s="9">
        <v>46134</v>
      </c>
      <c r="F9" s="9">
        <v>46135</v>
      </c>
      <c r="G9" s="9">
        <v>46136</v>
      </c>
      <c r="H9" s="9">
        <v>46137</v>
      </c>
    </row>
    <row r="10" spans="2:8" ht="57.9" customHeight="1">
      <c r="B10" s="9"/>
      <c r="C10" s="62" t="s">
        <v>28</v>
      </c>
      <c r="D10" s="70" t="s">
        <v>17</v>
      </c>
      <c r="E10" s="9"/>
      <c r="F10" s="70" t="s">
        <v>18</v>
      </c>
      <c r="G10" s="9"/>
      <c r="H10" s="9"/>
    </row>
    <row r="11" spans="2:8" ht="19.5" customHeight="1">
      <c r="B11" s="11">
        <f t="array" ref="B11:H11">DaysAndWeeks+DATE(CalendarYear,4,1)-WEEKDAY(DATE(CalendarYear,4,1),(WeekStart="Monday")+1)+29</f>
        <v>46138</v>
      </c>
      <c r="C11" s="11">
        <v>46139</v>
      </c>
      <c r="D11" s="11">
        <v>46140</v>
      </c>
      <c r="E11" s="11">
        <v>46141</v>
      </c>
      <c r="F11" s="11">
        <v>46142</v>
      </c>
      <c r="G11" s="11">
        <v>46143</v>
      </c>
      <c r="H11" s="11">
        <v>46144</v>
      </c>
    </row>
    <row r="12" spans="2:8" ht="57.9" customHeight="1">
      <c r="B12" s="11"/>
      <c r="C12" s="62" t="s">
        <v>24</v>
      </c>
      <c r="D12" s="69" t="s">
        <v>19</v>
      </c>
      <c r="E12" s="11"/>
      <c r="F12" s="69" t="s">
        <v>20</v>
      </c>
      <c r="G12" s="11"/>
      <c r="H12" s="11"/>
    </row>
    <row r="13" spans="2:8" ht="19.5" customHeight="1">
      <c r="B13" s="9">
        <f t="array" ref="B13:C13">DaysAndWeeks+DATE(CalendarYear,4,1)-WEEKDAY(DATE(CalendarYear,4,1),(WeekStart="Monday")+1)+36</f>
        <v>46145</v>
      </c>
      <c r="C13" s="9">
        <v>46146</v>
      </c>
      <c r="D13" s="7" t="s">
        <v>1</v>
      </c>
      <c r="E13" s="71" t="s">
        <v>6</v>
      </c>
      <c r="F13" s="72"/>
      <c r="G13" s="72"/>
      <c r="H13" s="73"/>
    </row>
    <row r="14" spans="2:8" ht="57.9" customHeight="1">
      <c r="B14" s="9"/>
      <c r="C14" s="9"/>
      <c r="D14" s="66" t="s">
        <v>36</v>
      </c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8307804D-DF9D-4C7A-9CE9-4F7EAD0D65AA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abSelected="1" topLeftCell="A7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4" t="str">
        <f>"May "&amp;CalendarYear</f>
        <v>May 2026</v>
      </c>
      <c r="C1" s="35"/>
      <c r="D1" s="35"/>
      <c r="E1" s="36"/>
      <c r="F1" s="36"/>
      <c r="G1" s="36"/>
      <c r="H1" s="37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46138</v>
      </c>
      <c r="C3" s="11">
        <v>46139</v>
      </c>
      <c r="D3" s="11">
        <v>46140</v>
      </c>
      <c r="E3" s="11">
        <v>46141</v>
      </c>
      <c r="F3" s="11">
        <v>46142</v>
      </c>
      <c r="G3" s="11">
        <v>46143</v>
      </c>
      <c r="H3" s="11">
        <v>46144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DaysAndWeeks+DATE(CalendarYear,5,1)-WEEKDAY(DATE(CalendarYear,5,1),(WeekStart="Monday")+1)+8</f>
        <v>46145</v>
      </c>
      <c r="C5" s="9">
        <v>46146</v>
      </c>
      <c r="D5" s="9">
        <v>46147</v>
      </c>
      <c r="E5" s="9">
        <v>46148</v>
      </c>
      <c r="F5" s="9">
        <v>46149</v>
      </c>
      <c r="G5" s="9">
        <v>46150</v>
      </c>
      <c r="H5" s="9">
        <v>46151</v>
      </c>
    </row>
    <row r="6" spans="2:8" ht="57.9" customHeight="1">
      <c r="B6" s="9"/>
      <c r="C6" s="62" t="s">
        <v>25</v>
      </c>
      <c r="D6" s="70" t="s">
        <v>21</v>
      </c>
      <c r="E6" s="9"/>
      <c r="F6" s="70" t="s">
        <v>22</v>
      </c>
      <c r="G6" s="67" t="s">
        <v>9</v>
      </c>
      <c r="H6" s="9"/>
    </row>
    <row r="7" spans="2:8" ht="19.5" customHeight="1">
      <c r="B7" s="11">
        <f t="array" ref="B7:H7">DaysAndWeeks+DATE(CalendarYear,5,1)-WEEKDAY(DATE(CalendarYear,5,1),(WeekStart="Monday")+1)+15</f>
        <v>46152</v>
      </c>
      <c r="C7" s="11">
        <v>46153</v>
      </c>
      <c r="D7" s="11">
        <v>46154</v>
      </c>
      <c r="E7" s="11">
        <v>46155</v>
      </c>
      <c r="F7" s="11">
        <v>46156</v>
      </c>
      <c r="G7" s="11">
        <v>46157</v>
      </c>
      <c r="H7" s="11">
        <v>46158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46159</v>
      </c>
      <c r="C9" s="9">
        <v>46160</v>
      </c>
      <c r="D9" s="9">
        <v>46161</v>
      </c>
      <c r="E9" s="9">
        <v>46162</v>
      </c>
      <c r="F9" s="9">
        <v>46163</v>
      </c>
      <c r="G9" s="9">
        <v>46164</v>
      </c>
      <c r="H9" s="9">
        <v>46165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46166</v>
      </c>
      <c r="C11" s="11">
        <v>46167</v>
      </c>
      <c r="D11" s="11">
        <v>46168</v>
      </c>
      <c r="E11" s="11">
        <v>46169</v>
      </c>
      <c r="F11" s="11">
        <v>46170</v>
      </c>
      <c r="G11" s="11">
        <v>46171</v>
      </c>
      <c r="H11" s="11">
        <v>46172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46173</v>
      </c>
      <c r="C13" s="9">
        <v>46174</v>
      </c>
      <c r="D13" s="7" t="s">
        <v>1</v>
      </c>
      <c r="E13" s="71" t="s">
        <v>6</v>
      </c>
      <c r="F13" s="72"/>
      <c r="G13" s="72"/>
      <c r="H13" s="73"/>
    </row>
    <row r="14" spans="2:8" ht="57.9" customHeight="1">
      <c r="B14" s="9"/>
      <c r="C14" s="9"/>
      <c r="D14" s="66" t="s">
        <v>37</v>
      </c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4E69FCBA-8107-429C-BEF8-6EA9F5882361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1" t="str">
        <f>"June "&amp;CalendarYear</f>
        <v>June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46173</v>
      </c>
      <c r="C3" s="11">
        <v>46174</v>
      </c>
      <c r="D3" s="11">
        <v>46175</v>
      </c>
      <c r="E3" s="11">
        <v>46176</v>
      </c>
      <c r="F3" s="11">
        <v>46177</v>
      </c>
      <c r="G3" s="11">
        <v>46178</v>
      </c>
      <c r="H3" s="11">
        <v>46179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46180</v>
      </c>
      <c r="C5" s="9">
        <v>46181</v>
      </c>
      <c r="D5" s="9">
        <v>46182</v>
      </c>
      <c r="E5" s="9">
        <v>46183</v>
      </c>
      <c r="F5" s="9">
        <v>46184</v>
      </c>
      <c r="G5" s="9">
        <v>46185</v>
      </c>
      <c r="H5" s="9">
        <v>46186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DaysAndWeeks+DATE(CalendarYear,6,1)-WEEKDAY(DATE(CalendarYear,6,1),(WeekStart="Monday")+1)+15</f>
        <v>46187</v>
      </c>
      <c r="C7" s="11">
        <v>46188</v>
      </c>
      <c r="D7" s="11">
        <v>46189</v>
      </c>
      <c r="E7" s="11">
        <v>46190</v>
      </c>
      <c r="F7" s="11">
        <v>46191</v>
      </c>
      <c r="G7" s="11">
        <v>46192</v>
      </c>
      <c r="H7" s="11">
        <v>46193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DaysAndWeeks+DATE(CalendarYear,6,1)-WEEKDAY(DATE(CalendarYear,6,1),(WeekStart="Monday")+1)+22</f>
        <v>46194</v>
      </c>
      <c r="C9" s="9">
        <v>46195</v>
      </c>
      <c r="D9" s="9">
        <v>46196</v>
      </c>
      <c r="E9" s="9">
        <v>46197</v>
      </c>
      <c r="F9" s="9">
        <v>46198</v>
      </c>
      <c r="G9" s="9">
        <v>46199</v>
      </c>
      <c r="H9" s="9">
        <v>46200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46201</v>
      </c>
      <c r="C11" s="11">
        <v>46202</v>
      </c>
      <c r="D11" s="11">
        <v>46203</v>
      </c>
      <c r="E11" s="11">
        <v>46204</v>
      </c>
      <c r="F11" s="11">
        <v>46205</v>
      </c>
      <c r="G11" s="11">
        <v>46206</v>
      </c>
      <c r="H11" s="11">
        <v>46207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46208</v>
      </c>
      <c r="C13" s="9">
        <v>46209</v>
      </c>
      <c r="D13" s="7" t="s">
        <v>1</v>
      </c>
      <c r="E13" s="72"/>
      <c r="F13" s="72"/>
      <c r="G13" s="72"/>
      <c r="H13" s="73"/>
    </row>
    <row r="14" spans="2:8" ht="57.9" customHeight="1">
      <c r="B14" s="9"/>
      <c r="C14" s="9"/>
      <c r="D14" s="8"/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8" t="str">
        <f>"July "&amp;CalendarYear</f>
        <v>July 2026</v>
      </c>
      <c r="C1" s="39"/>
      <c r="D1" s="39"/>
      <c r="E1" s="40"/>
      <c r="F1" s="40"/>
      <c r="G1" s="40"/>
      <c r="H1" s="4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46201</v>
      </c>
      <c r="C3" s="11">
        <v>46202</v>
      </c>
      <c r="D3" s="11">
        <v>46203</v>
      </c>
      <c r="E3" s="11">
        <v>46204</v>
      </c>
      <c r="F3" s="11">
        <v>46205</v>
      </c>
      <c r="G3" s="11">
        <v>46206</v>
      </c>
      <c r="H3" s="11">
        <v>46207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46208</v>
      </c>
      <c r="C5" s="9">
        <v>46209</v>
      </c>
      <c r="D5" s="9">
        <v>46210</v>
      </c>
      <c r="E5" s="9">
        <v>46211</v>
      </c>
      <c r="F5" s="9">
        <v>46212</v>
      </c>
      <c r="G5" s="9">
        <v>46213</v>
      </c>
      <c r="H5" s="9">
        <v>46214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46215</v>
      </c>
      <c r="C7" s="11">
        <v>46216</v>
      </c>
      <c r="D7" s="11">
        <v>46217</v>
      </c>
      <c r="E7" s="11">
        <v>46218</v>
      </c>
      <c r="F7" s="11">
        <v>46219</v>
      </c>
      <c r="G7" s="11">
        <v>46220</v>
      </c>
      <c r="H7" s="11">
        <v>46221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46222</v>
      </c>
      <c r="C9" s="9">
        <v>46223</v>
      </c>
      <c r="D9" s="9">
        <v>46224</v>
      </c>
      <c r="E9" s="9">
        <v>46225</v>
      </c>
      <c r="F9" s="9">
        <v>46226</v>
      </c>
      <c r="G9" s="9">
        <v>46227</v>
      </c>
      <c r="H9" s="9">
        <v>46228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46229</v>
      </c>
      <c r="C11" s="11">
        <v>46230</v>
      </c>
      <c r="D11" s="11">
        <v>46231</v>
      </c>
      <c r="E11" s="11">
        <v>46232</v>
      </c>
      <c r="F11" s="11">
        <v>46233</v>
      </c>
      <c r="G11" s="11">
        <v>46234</v>
      </c>
      <c r="H11" s="11">
        <v>46235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46236</v>
      </c>
      <c r="C13" s="9">
        <v>46237</v>
      </c>
      <c r="D13" s="7" t="s">
        <v>1</v>
      </c>
      <c r="E13" s="72"/>
      <c r="F13" s="72"/>
      <c r="G13" s="72"/>
      <c r="H13" s="73"/>
    </row>
    <row r="14" spans="2:8" ht="57.9" customHeight="1">
      <c r="B14" s="9"/>
      <c r="C14" s="9"/>
      <c r="D14" s="8"/>
      <c r="E14" s="74"/>
      <c r="F14" s="74"/>
      <c r="G14" s="74"/>
      <c r="H14" s="75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2" t="str">
        <f>"August "&amp;CalendarYear</f>
        <v>August 2026</v>
      </c>
      <c r="C1" s="43"/>
      <c r="D1" s="43"/>
      <c r="E1" s="44"/>
      <c r="F1" s="44"/>
      <c r="G1" s="44"/>
      <c r="H1" s="4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46229</v>
      </c>
      <c r="C3" s="11">
        <v>46230</v>
      </c>
      <c r="D3" s="11">
        <v>46231</v>
      </c>
      <c r="E3" s="11">
        <v>46232</v>
      </c>
      <c r="F3" s="11">
        <v>46233</v>
      </c>
      <c r="G3" s="11">
        <v>46234</v>
      </c>
      <c r="H3" s="11">
        <v>46235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46236</v>
      </c>
      <c r="C5" s="9">
        <v>46237</v>
      </c>
      <c r="D5" s="9">
        <v>46238</v>
      </c>
      <c r="E5" s="9">
        <v>46239</v>
      </c>
      <c r="F5" s="9">
        <v>46240</v>
      </c>
      <c r="G5" s="9">
        <v>46241</v>
      </c>
      <c r="H5" s="9">
        <v>46242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46243</v>
      </c>
      <c r="C7" s="11">
        <v>46244</v>
      </c>
      <c r="D7" s="11">
        <v>46245</v>
      </c>
      <c r="E7" s="11">
        <v>46246</v>
      </c>
      <c r="F7" s="11">
        <v>46247</v>
      </c>
      <c r="G7" s="11">
        <v>46248</v>
      </c>
      <c r="H7" s="11">
        <v>46249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46250</v>
      </c>
      <c r="C9" s="9">
        <v>46251</v>
      </c>
      <c r="D9" s="9">
        <v>46252</v>
      </c>
      <c r="E9" s="9">
        <v>46253</v>
      </c>
      <c r="F9" s="9">
        <v>46254</v>
      </c>
      <c r="G9" s="9">
        <v>46255</v>
      </c>
      <c r="H9" s="9">
        <v>46256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46257</v>
      </c>
      <c r="C11" s="11">
        <v>46258</v>
      </c>
      <c r="D11" s="11">
        <v>46259</v>
      </c>
      <c r="E11" s="11">
        <v>46260</v>
      </c>
      <c r="F11" s="11">
        <v>46261</v>
      </c>
      <c r="G11" s="11">
        <v>46262</v>
      </c>
      <c r="H11" s="11">
        <v>46263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46264</v>
      </c>
      <c r="C13" s="9">
        <v>46265</v>
      </c>
      <c r="D13" s="7" t="s">
        <v>1</v>
      </c>
      <c r="E13" s="72"/>
      <c r="F13" s="72"/>
      <c r="G13" s="72"/>
      <c r="H13" s="73"/>
    </row>
    <row r="14" spans="2:8" ht="57.9" customHeight="1">
      <c r="B14" s="9"/>
      <c r="C14" s="9"/>
      <c r="D14" s="8"/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6" t="str">
        <f>"September "&amp;CalendarYear</f>
        <v>September 2026</v>
      </c>
      <c r="C1" s="47"/>
      <c r="D1" s="47"/>
      <c r="E1" s="48"/>
      <c r="F1" s="48"/>
      <c r="G1" s="48"/>
      <c r="H1" s="49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46264</v>
      </c>
      <c r="C3" s="11">
        <v>46265</v>
      </c>
      <c r="D3" s="11">
        <v>46266</v>
      </c>
      <c r="E3" s="11">
        <v>46267</v>
      </c>
      <c r="F3" s="11">
        <v>46268</v>
      </c>
      <c r="G3" s="11">
        <v>46269</v>
      </c>
      <c r="H3" s="11">
        <v>46270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46271</v>
      </c>
      <c r="C5" s="9">
        <v>46272</v>
      </c>
      <c r="D5" s="9">
        <v>46273</v>
      </c>
      <c r="E5" s="9">
        <v>46274</v>
      </c>
      <c r="F5" s="9">
        <v>46275</v>
      </c>
      <c r="G5" s="9">
        <v>46276</v>
      </c>
      <c r="H5" s="9">
        <v>46277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46278</v>
      </c>
      <c r="C7" s="11">
        <v>46279</v>
      </c>
      <c r="D7" s="11">
        <v>46280</v>
      </c>
      <c r="E7" s="11">
        <v>46281</v>
      </c>
      <c r="F7" s="11">
        <v>46282</v>
      </c>
      <c r="G7" s="11">
        <v>46283</v>
      </c>
      <c r="H7" s="11">
        <v>46284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46285</v>
      </c>
      <c r="C9" s="9">
        <v>46286</v>
      </c>
      <c r="D9" s="9">
        <v>46287</v>
      </c>
      <c r="E9" s="9">
        <v>46288</v>
      </c>
      <c r="F9" s="9">
        <v>46289</v>
      </c>
      <c r="G9" s="9">
        <v>46290</v>
      </c>
      <c r="H9" s="9">
        <v>46291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46292</v>
      </c>
      <c r="C11" s="11">
        <v>46293</v>
      </c>
      <c r="D11" s="11">
        <v>46294</v>
      </c>
      <c r="E11" s="11">
        <v>46295</v>
      </c>
      <c r="F11" s="11">
        <v>46296</v>
      </c>
      <c r="G11" s="11">
        <v>46297</v>
      </c>
      <c r="H11" s="11">
        <v>46298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46299</v>
      </c>
      <c r="C13" s="9">
        <v>46300</v>
      </c>
      <c r="D13" s="7" t="s">
        <v>1</v>
      </c>
      <c r="E13" s="72"/>
      <c r="F13" s="72"/>
      <c r="G13" s="72"/>
      <c r="H13" s="73"/>
    </row>
    <row r="14" spans="2:8" ht="57.9" customHeight="1">
      <c r="B14" s="9"/>
      <c r="C14" s="9"/>
      <c r="D14" s="8"/>
      <c r="E14" s="74"/>
      <c r="F14" s="74"/>
      <c r="G14" s="74"/>
      <c r="H14" s="75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2026-02-16T00:55:06Z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