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228"/>
  <workbookPr filterPrivacy="1" codeName="ThisWorkbook" autoCompressPictures="0"/>
  <xr:revisionPtr revIDLastSave="34" documentId="8_{6A464360-07D1-40AD-A411-C8191F62D099}" xr6:coauthVersionLast="47" xr6:coauthVersionMax="47" xr10:uidLastSave="{23606B9F-B4E0-45A2-8DEA-029C04E8715B}"/>
  <bookViews>
    <workbookView xWindow="-110" yWindow="-110" windowWidth="19420" windowHeight="11500" tabRatio="788" firstSheet="7" activeTab="7" xr2:uid="{00000000-000D-0000-FFFF-FFFF00000000}"/>
  </bookViews>
  <sheets>
    <sheet name="January" sheetId="14" state="hidden" r:id="rId1"/>
    <sheet name="February" sheetId="15" state="hidden" r:id="rId2"/>
    <sheet name="March" sheetId="16" state="hidden" r:id="rId3"/>
    <sheet name="April" sheetId="17" state="hidden" r:id="rId4"/>
    <sheet name="May" sheetId="18" state="hidden" r:id="rId5"/>
    <sheet name="June" sheetId="19" state="hidden" r:id="rId6"/>
    <sheet name="July" sheetId="20" state="hidden" r:id="rId7"/>
    <sheet name="August" sheetId="21" r:id="rId8"/>
    <sheet name="September" sheetId="22" r:id="rId9"/>
    <sheet name="October" sheetId="23" r:id="rId10"/>
    <sheet name="November" sheetId="24" state="hidden" r:id="rId11"/>
    <sheet name="December" sheetId="25" state="hidden" r:id="rId12"/>
  </sheets>
  <definedNames>
    <definedName name="CalendarYear">January!$K$3</definedName>
    <definedName name="ColumnTitleRegion1..H12.1">January!$B$2</definedName>
    <definedName name="ColumnTitleRegion1..H12.10">October!$B$2</definedName>
    <definedName name="ColumnTitleRegion1..H12.11">November!$B$2</definedName>
    <definedName name="ColumnTitleRegion1..H12.12">December!$B$2</definedName>
    <definedName name="ColumnTitleRegion1..H12.2">February!$B$2</definedName>
    <definedName name="ColumnTitleRegion1..H12.3">March!$B$2</definedName>
    <definedName name="ColumnTitleRegion1..H12.4">April!$B$2</definedName>
    <definedName name="ColumnTitleRegion1..H12.5">May!$B$2</definedName>
    <definedName name="ColumnTitleRegion1..H12.6">June!$B$2</definedName>
    <definedName name="ColumnTitleRegion1..H12.7">July!$B$2</definedName>
    <definedName name="ColumnTitleRegion1..H12.8">August!$B$2</definedName>
    <definedName name="ColumnTitleRegion1..H12.9">September!$B$2</definedName>
    <definedName name="ColumnTitleRegion2..C14.1">January!$B$2</definedName>
    <definedName name="ColumnTitleRegion2..C14.10">October!$B$2</definedName>
    <definedName name="ColumnTitleRegion2..C14.11">November!$B$2</definedName>
    <definedName name="ColumnTitleRegion2..C14.12">December!$B$2</definedName>
    <definedName name="ColumnTitleRegion2..C14.2">February!$B$2</definedName>
    <definedName name="ColumnTitleRegion2..C14.3">March!$B$2</definedName>
    <definedName name="ColumnTitleRegion2..C14.4">April!$B$2</definedName>
    <definedName name="ColumnTitleRegion2..C14.5">May!$B$2</definedName>
    <definedName name="ColumnTitleRegion2..C14.6">June!$B$2</definedName>
    <definedName name="ColumnTitleRegion2..C14.7">July!$B$2</definedName>
    <definedName name="ColumnTitleRegion2..C14.8">August!$B$2</definedName>
    <definedName name="ColumnTitleRegion2..C14.9">September!$B$2</definedName>
    <definedName name="DaysAndWeeks">{0,1,2,3,4,5,6} + {0;1;2;3;4;5}*7</definedName>
    <definedName name="_xlnm.Print_Area" localSheetId="0">January!$A$1:$H$14</definedName>
    <definedName name="WeekStart">January!$K$4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B2" i="25" l="1"/>
  <c r="B2" i="24"/>
  <c r="B2" i="23"/>
  <c r="B2" i="22"/>
  <c r="B2" i="21"/>
  <c r="B2" i="20"/>
  <c r="B2" i="19"/>
  <c r="B2" i="18"/>
  <c r="B2" i="17"/>
  <c r="B2" i="16"/>
  <c r="B2" i="15" l="1"/>
  <c r="B1" i="17" l="1"/>
  <c r="B1" i="19" l="1"/>
  <c r="B1" i="18"/>
  <c r="B1" i="21"/>
  <c r="B1" i="20"/>
  <c r="B1" i="23"/>
  <c r="B1" i="22"/>
  <c r="B1" i="25"/>
  <c r="B1" i="24"/>
  <c r="B1" i="16"/>
  <c r="B1" i="15"/>
  <c r="B1" i="14"/>
  <c r="B13" i="25" a="1"/>
  <c r="C13" i="25" s="1"/>
  <c r="B11" i="25" a="1"/>
  <c r="H11" i="25" s="1"/>
  <c r="B9" i="25" a="1"/>
  <c r="G9" i="25" s="1"/>
  <c r="B7" i="25" a="1"/>
  <c r="G7" i="25" s="1"/>
  <c r="B5" i="25" a="1"/>
  <c r="H5" i="25" s="1"/>
  <c r="B3" i="25" a="1"/>
  <c r="G3" i="25" s="1"/>
  <c r="G2" i="25" s="1"/>
  <c r="B13" i="24" a="1"/>
  <c r="C13" i="24" s="1"/>
  <c r="B11" i="24" a="1"/>
  <c r="H11" i="24" s="1"/>
  <c r="B9" i="24" a="1"/>
  <c r="G9" i="24" s="1"/>
  <c r="B7" i="24" a="1"/>
  <c r="G7" i="24" s="1"/>
  <c r="B5" i="24" a="1"/>
  <c r="H5" i="24" s="1"/>
  <c r="B3" i="24" a="1"/>
  <c r="G3" i="24" s="1"/>
  <c r="G2" i="24" s="1"/>
  <c r="B13" i="23" a="1"/>
  <c r="C13" i="23" s="1"/>
  <c r="B11" i="23" a="1"/>
  <c r="H11" i="23" s="1"/>
  <c r="B9" i="23" a="1"/>
  <c r="G9" i="23" s="1"/>
  <c r="B7" i="23" a="1"/>
  <c r="G7" i="23" s="1"/>
  <c r="B5" i="23" a="1"/>
  <c r="H5" i="23" s="1"/>
  <c r="B3" i="23" a="1"/>
  <c r="G3" i="23" s="1"/>
  <c r="G2" i="23" s="1"/>
  <c r="B13" i="22" a="1"/>
  <c r="C13" i="22" s="1"/>
  <c r="B11" i="22" a="1"/>
  <c r="H11" i="22" s="1"/>
  <c r="B9" i="22" a="1"/>
  <c r="G9" i="22" s="1"/>
  <c r="B7" i="22" a="1"/>
  <c r="H7" i="22" s="1"/>
  <c r="B5" i="22" a="1"/>
  <c r="G5" i="22" s="1"/>
  <c r="B3" i="22" a="1"/>
  <c r="H3" i="22" s="1"/>
  <c r="H2" i="22" s="1"/>
  <c r="B13" i="21" a="1"/>
  <c r="C13" i="21" s="1"/>
  <c r="B11" i="21" a="1"/>
  <c r="H11" i="21" s="1"/>
  <c r="B9" i="21" a="1"/>
  <c r="G9" i="21" s="1"/>
  <c r="B7" i="21" a="1"/>
  <c r="G7" i="21" s="1"/>
  <c r="B5" i="21" a="1"/>
  <c r="H5" i="21" s="1"/>
  <c r="B3" i="21" a="1"/>
  <c r="G3" i="21" s="1"/>
  <c r="G2" i="21" s="1"/>
  <c r="B13" i="20" a="1"/>
  <c r="C13" i="20" s="1"/>
  <c r="B11" i="20" a="1"/>
  <c r="H11" i="20" s="1"/>
  <c r="B9" i="20" a="1"/>
  <c r="G9" i="20" s="1"/>
  <c r="B7" i="20" a="1"/>
  <c r="H7" i="20" s="1"/>
  <c r="B5" i="20" a="1"/>
  <c r="G5" i="20" s="1"/>
  <c r="B3" i="20" a="1"/>
  <c r="E3" i="20" s="1"/>
  <c r="E2" i="20" s="1"/>
  <c r="B13" i="19" a="1"/>
  <c r="C13" i="19" s="1"/>
  <c r="B11" i="19" a="1"/>
  <c r="H11" i="19" s="1"/>
  <c r="B9" i="19" a="1"/>
  <c r="G9" i="19" s="1"/>
  <c r="B7" i="19" a="1"/>
  <c r="H7" i="19" s="1"/>
  <c r="B5" i="19" a="1"/>
  <c r="G5" i="19" s="1"/>
  <c r="B3" i="19" a="1"/>
  <c r="H3" i="19" s="1"/>
  <c r="H2" i="19" s="1"/>
  <c r="B13" i="18" a="1"/>
  <c r="C13" i="18" s="1"/>
  <c r="B11" i="18" a="1"/>
  <c r="G11" i="18" s="1"/>
  <c r="B9" i="18" a="1"/>
  <c r="G9" i="18" s="1"/>
  <c r="B7" i="18" a="1"/>
  <c r="G7" i="18" s="1"/>
  <c r="B5" i="18" a="1"/>
  <c r="G5" i="18" s="1"/>
  <c r="B3" i="18" a="1"/>
  <c r="G3" i="18" s="1"/>
  <c r="G2" i="18" s="1"/>
  <c r="B13" i="17" a="1"/>
  <c r="B13" i="17" s="1"/>
  <c r="B11" i="17" a="1"/>
  <c r="G11" i="17" s="1"/>
  <c r="B9" i="17" a="1"/>
  <c r="H9" i="17" s="1"/>
  <c r="B7" i="17" a="1"/>
  <c r="H7" i="17" s="1"/>
  <c r="B5" i="17" a="1"/>
  <c r="G5" i="17" s="1"/>
  <c r="B3" i="17" a="1"/>
  <c r="H3" i="17" s="1"/>
  <c r="H2" i="17" s="1"/>
  <c r="B13" i="16" a="1"/>
  <c r="C13" i="16" s="1"/>
  <c r="B11" i="16" a="1"/>
  <c r="H11" i="16" s="1"/>
  <c r="B9" i="16" a="1"/>
  <c r="G9" i="16" s="1"/>
  <c r="B7" i="16" a="1"/>
  <c r="H7" i="16" s="1"/>
  <c r="B5" i="16" a="1"/>
  <c r="G5" i="16" s="1"/>
  <c r="B3" i="16" a="1"/>
  <c r="H3" i="16" s="1"/>
  <c r="H2" i="16" s="1"/>
  <c r="B13" i="15" a="1"/>
  <c r="C13" i="15" s="1"/>
  <c r="B11" i="15" a="1"/>
  <c r="H11" i="15" s="1"/>
  <c r="B9" i="15" a="1"/>
  <c r="G9" i="15" s="1"/>
  <c r="B7" i="15" a="1"/>
  <c r="H7" i="15" s="1"/>
  <c r="B5" i="15" a="1"/>
  <c r="G5" i="15" s="1"/>
  <c r="B3" i="15" a="1"/>
  <c r="H3" i="15" s="1"/>
  <c r="H2" i="15" s="1"/>
  <c r="B7" i="18" l="1"/>
  <c r="B3" i="18"/>
  <c r="B11" i="18"/>
  <c r="F3" i="18"/>
  <c r="F2" i="18" s="1"/>
  <c r="F7" i="18"/>
  <c r="F11" i="18"/>
  <c r="D5" i="18"/>
  <c r="H5" i="18"/>
  <c r="D9" i="18"/>
  <c r="H9" i="18"/>
  <c r="D3" i="18"/>
  <c r="D2" i="18" s="1"/>
  <c r="H3" i="18"/>
  <c r="H2" i="18" s="1"/>
  <c r="B5" i="18"/>
  <c r="F5" i="18"/>
  <c r="D7" i="18"/>
  <c r="H7" i="18"/>
  <c r="B9" i="18"/>
  <c r="F9" i="18"/>
  <c r="D11" i="18"/>
  <c r="H11" i="18"/>
  <c r="B13" i="18"/>
  <c r="C5" i="25"/>
  <c r="E5" i="25"/>
  <c r="G5" i="25"/>
  <c r="C11" i="25"/>
  <c r="E11" i="25"/>
  <c r="G11" i="25"/>
  <c r="B3" i="25"/>
  <c r="D3" i="25"/>
  <c r="D2" i="25" s="1"/>
  <c r="F3" i="25"/>
  <c r="F2" i="25" s="1"/>
  <c r="H3" i="25"/>
  <c r="H2" i="25" s="1"/>
  <c r="B5" i="25"/>
  <c r="D5" i="25"/>
  <c r="F5" i="25"/>
  <c r="B7" i="25"/>
  <c r="D7" i="25"/>
  <c r="F7" i="25"/>
  <c r="H7" i="25"/>
  <c r="B9" i="25"/>
  <c r="D9" i="25"/>
  <c r="F9" i="25"/>
  <c r="H9" i="25"/>
  <c r="B11" i="25"/>
  <c r="D11" i="25"/>
  <c r="F11" i="25"/>
  <c r="B13" i="25"/>
  <c r="C3" i="25"/>
  <c r="C2" i="25" s="1"/>
  <c r="E3" i="25"/>
  <c r="E2" i="25" s="1"/>
  <c r="C7" i="25"/>
  <c r="E7" i="25"/>
  <c r="C9" i="25"/>
  <c r="E9" i="25"/>
  <c r="C5" i="24"/>
  <c r="E5" i="24"/>
  <c r="G5" i="24"/>
  <c r="C11" i="24"/>
  <c r="E11" i="24"/>
  <c r="G11" i="24"/>
  <c r="B3" i="24"/>
  <c r="D3" i="24"/>
  <c r="D2" i="24" s="1"/>
  <c r="F3" i="24"/>
  <c r="F2" i="24" s="1"/>
  <c r="H3" i="24"/>
  <c r="H2" i="24" s="1"/>
  <c r="B5" i="24"/>
  <c r="D5" i="24"/>
  <c r="F5" i="24"/>
  <c r="B7" i="24"/>
  <c r="D7" i="24"/>
  <c r="F7" i="24"/>
  <c r="H7" i="24"/>
  <c r="B9" i="24"/>
  <c r="D9" i="24"/>
  <c r="F9" i="24"/>
  <c r="H9" i="24"/>
  <c r="B11" i="24"/>
  <c r="D11" i="24"/>
  <c r="F11" i="24"/>
  <c r="B13" i="24"/>
  <c r="C3" i="24"/>
  <c r="C2" i="24" s="1"/>
  <c r="E3" i="24"/>
  <c r="E2" i="24" s="1"/>
  <c r="C7" i="24"/>
  <c r="E7" i="24"/>
  <c r="C9" i="24"/>
  <c r="E9" i="24"/>
  <c r="C5" i="23"/>
  <c r="E5" i="23"/>
  <c r="G5" i="23"/>
  <c r="C11" i="23"/>
  <c r="E11" i="23"/>
  <c r="G11" i="23"/>
  <c r="B3" i="23"/>
  <c r="D3" i="23"/>
  <c r="D2" i="23" s="1"/>
  <c r="F3" i="23"/>
  <c r="F2" i="23" s="1"/>
  <c r="H3" i="23"/>
  <c r="H2" i="23" s="1"/>
  <c r="B5" i="23"/>
  <c r="D5" i="23"/>
  <c r="F5" i="23"/>
  <c r="B7" i="23"/>
  <c r="D7" i="23"/>
  <c r="F7" i="23"/>
  <c r="H7" i="23"/>
  <c r="B9" i="23"/>
  <c r="D9" i="23"/>
  <c r="F9" i="23"/>
  <c r="H9" i="23"/>
  <c r="B11" i="23"/>
  <c r="D11" i="23"/>
  <c r="F11" i="23"/>
  <c r="B13" i="23"/>
  <c r="C3" i="23"/>
  <c r="C2" i="23" s="1"/>
  <c r="E3" i="23"/>
  <c r="E2" i="23" s="1"/>
  <c r="C7" i="23"/>
  <c r="E7" i="23"/>
  <c r="C9" i="23"/>
  <c r="E9" i="23"/>
  <c r="C3" i="22"/>
  <c r="C2" i="22" s="1"/>
  <c r="E3" i="22"/>
  <c r="E2" i="22" s="1"/>
  <c r="G3" i="22"/>
  <c r="G2" i="22" s="1"/>
  <c r="C7" i="22"/>
  <c r="E7" i="22"/>
  <c r="G7" i="22"/>
  <c r="C11" i="22"/>
  <c r="E11" i="22"/>
  <c r="G11" i="22"/>
  <c r="B3" i="22"/>
  <c r="D3" i="22"/>
  <c r="D2" i="22" s="1"/>
  <c r="F3" i="22"/>
  <c r="F2" i="22" s="1"/>
  <c r="B5" i="22"/>
  <c r="D5" i="22"/>
  <c r="F5" i="22"/>
  <c r="H5" i="22"/>
  <c r="B7" i="22"/>
  <c r="D7" i="22"/>
  <c r="F7" i="22"/>
  <c r="B9" i="22"/>
  <c r="D9" i="22"/>
  <c r="F9" i="22"/>
  <c r="H9" i="22"/>
  <c r="B11" i="22"/>
  <c r="D11" i="22"/>
  <c r="F11" i="22"/>
  <c r="B13" i="22"/>
  <c r="C5" i="22"/>
  <c r="E5" i="22"/>
  <c r="C9" i="22"/>
  <c r="E9" i="22"/>
  <c r="C5" i="21"/>
  <c r="E5" i="21"/>
  <c r="G5" i="21"/>
  <c r="C11" i="21"/>
  <c r="E11" i="21"/>
  <c r="G11" i="21"/>
  <c r="B3" i="21"/>
  <c r="D3" i="21"/>
  <c r="D2" i="21" s="1"/>
  <c r="F3" i="21"/>
  <c r="F2" i="21" s="1"/>
  <c r="H3" i="21"/>
  <c r="H2" i="21" s="1"/>
  <c r="B5" i="21"/>
  <c r="D5" i="21"/>
  <c r="F5" i="21"/>
  <c r="B7" i="21"/>
  <c r="D7" i="21"/>
  <c r="F7" i="21"/>
  <c r="H7" i="21"/>
  <c r="B9" i="21"/>
  <c r="D9" i="21"/>
  <c r="F9" i="21"/>
  <c r="H9" i="21"/>
  <c r="B11" i="21"/>
  <c r="D11" i="21"/>
  <c r="F11" i="21"/>
  <c r="B13" i="21"/>
  <c r="C3" i="21"/>
  <c r="C2" i="21" s="1"/>
  <c r="E3" i="21"/>
  <c r="E2" i="21" s="1"/>
  <c r="C7" i="21"/>
  <c r="E7" i="21"/>
  <c r="C9" i="21"/>
  <c r="E9" i="21"/>
  <c r="C3" i="20"/>
  <c r="C2" i="20" s="1"/>
  <c r="G3" i="20"/>
  <c r="G2" i="20" s="1"/>
  <c r="C7" i="20"/>
  <c r="E7" i="20"/>
  <c r="G7" i="20"/>
  <c r="C11" i="20"/>
  <c r="E11" i="20"/>
  <c r="G11" i="20"/>
  <c r="B3" i="20"/>
  <c r="D3" i="20"/>
  <c r="D2" i="20" s="1"/>
  <c r="F3" i="20"/>
  <c r="F2" i="20" s="1"/>
  <c r="H3" i="20"/>
  <c r="H2" i="20" s="1"/>
  <c r="B5" i="20"/>
  <c r="D5" i="20"/>
  <c r="F5" i="20"/>
  <c r="H5" i="20"/>
  <c r="B7" i="20"/>
  <c r="D7" i="20"/>
  <c r="F7" i="20"/>
  <c r="B9" i="20"/>
  <c r="D9" i="20"/>
  <c r="F9" i="20"/>
  <c r="H9" i="20"/>
  <c r="B11" i="20"/>
  <c r="D11" i="20"/>
  <c r="F11" i="20"/>
  <c r="B13" i="20"/>
  <c r="C5" i="20"/>
  <c r="E5" i="20"/>
  <c r="C9" i="20"/>
  <c r="E9" i="20"/>
  <c r="C3" i="19"/>
  <c r="C2" i="19" s="1"/>
  <c r="E3" i="19"/>
  <c r="E2" i="19" s="1"/>
  <c r="G3" i="19"/>
  <c r="G2" i="19" s="1"/>
  <c r="C7" i="19"/>
  <c r="E7" i="19"/>
  <c r="G7" i="19"/>
  <c r="C11" i="19"/>
  <c r="E11" i="19"/>
  <c r="G11" i="19"/>
  <c r="B3" i="19"/>
  <c r="D3" i="19"/>
  <c r="D2" i="19" s="1"/>
  <c r="F3" i="19"/>
  <c r="F2" i="19" s="1"/>
  <c r="B5" i="19"/>
  <c r="D5" i="19"/>
  <c r="F5" i="19"/>
  <c r="H5" i="19"/>
  <c r="B7" i="19"/>
  <c r="D7" i="19"/>
  <c r="F7" i="19"/>
  <c r="B9" i="19"/>
  <c r="D9" i="19"/>
  <c r="F9" i="19"/>
  <c r="H9" i="19"/>
  <c r="B11" i="19"/>
  <c r="D11" i="19"/>
  <c r="F11" i="19"/>
  <c r="B13" i="19"/>
  <c r="C5" i="19"/>
  <c r="E5" i="19"/>
  <c r="C9" i="19"/>
  <c r="E9" i="19"/>
  <c r="C3" i="18"/>
  <c r="C2" i="18" s="1"/>
  <c r="E3" i="18"/>
  <c r="E2" i="18" s="1"/>
  <c r="C5" i="18"/>
  <c r="E5" i="18"/>
  <c r="C7" i="18"/>
  <c r="E7" i="18"/>
  <c r="C9" i="18"/>
  <c r="E9" i="18"/>
  <c r="C11" i="18"/>
  <c r="E11" i="18"/>
  <c r="C3" i="17"/>
  <c r="C2" i="17" s="1"/>
  <c r="E3" i="17"/>
  <c r="E2" i="17" s="1"/>
  <c r="G3" i="17"/>
  <c r="G2" i="17" s="1"/>
  <c r="C7" i="17"/>
  <c r="E7" i="17"/>
  <c r="G7" i="17"/>
  <c r="C9" i="17"/>
  <c r="E9" i="17"/>
  <c r="G9" i="17"/>
  <c r="C13" i="17"/>
  <c r="B3" i="17"/>
  <c r="D3" i="17"/>
  <c r="D2" i="17" s="1"/>
  <c r="F3" i="17"/>
  <c r="F2" i="17" s="1"/>
  <c r="B5" i="17"/>
  <c r="D5" i="17"/>
  <c r="F5" i="17"/>
  <c r="H5" i="17"/>
  <c r="B7" i="17"/>
  <c r="D7" i="17"/>
  <c r="F7" i="17"/>
  <c r="B9" i="17"/>
  <c r="D9" i="17"/>
  <c r="F9" i="17"/>
  <c r="B11" i="17"/>
  <c r="D11" i="17"/>
  <c r="F11" i="17"/>
  <c r="H11" i="17"/>
  <c r="C5" i="17"/>
  <c r="E5" i="17"/>
  <c r="C11" i="17"/>
  <c r="E11" i="17"/>
  <c r="C3" i="16"/>
  <c r="C2" i="16" s="1"/>
  <c r="E3" i="16"/>
  <c r="E2" i="16" s="1"/>
  <c r="G3" i="16"/>
  <c r="G2" i="16" s="1"/>
  <c r="C7" i="16"/>
  <c r="E7" i="16"/>
  <c r="G7" i="16"/>
  <c r="C11" i="16"/>
  <c r="E11" i="16"/>
  <c r="G11" i="16"/>
  <c r="B3" i="16"/>
  <c r="D3" i="16"/>
  <c r="D2" i="16" s="1"/>
  <c r="F3" i="16"/>
  <c r="F2" i="16" s="1"/>
  <c r="B5" i="16"/>
  <c r="D5" i="16"/>
  <c r="F5" i="16"/>
  <c r="H5" i="16"/>
  <c r="B7" i="16"/>
  <c r="D7" i="16"/>
  <c r="F7" i="16"/>
  <c r="B9" i="16"/>
  <c r="D9" i="16"/>
  <c r="F9" i="16"/>
  <c r="H9" i="16"/>
  <c r="B11" i="16"/>
  <c r="D11" i="16"/>
  <c r="F11" i="16"/>
  <c r="B13" i="16"/>
  <c r="C5" i="16"/>
  <c r="E5" i="16"/>
  <c r="C9" i="16"/>
  <c r="E9" i="16"/>
  <c r="C3" i="15"/>
  <c r="C2" i="15" s="1"/>
  <c r="E3" i="15"/>
  <c r="E2" i="15" s="1"/>
  <c r="G3" i="15"/>
  <c r="G2" i="15" s="1"/>
  <c r="C7" i="15"/>
  <c r="E7" i="15"/>
  <c r="G7" i="15"/>
  <c r="C11" i="15"/>
  <c r="E11" i="15"/>
  <c r="G11" i="15"/>
  <c r="B3" i="15"/>
  <c r="D3" i="15"/>
  <c r="D2" i="15" s="1"/>
  <c r="F3" i="15"/>
  <c r="F2" i="15" s="1"/>
  <c r="B5" i="15"/>
  <c r="D5" i="15"/>
  <c r="F5" i="15"/>
  <c r="H5" i="15"/>
  <c r="B7" i="15"/>
  <c r="D7" i="15"/>
  <c r="F7" i="15"/>
  <c r="B9" i="15"/>
  <c r="D9" i="15"/>
  <c r="F9" i="15"/>
  <c r="H9" i="15"/>
  <c r="B11" i="15"/>
  <c r="D11" i="15"/>
  <c r="F11" i="15"/>
  <c r="B13" i="15"/>
  <c r="C5" i="15"/>
  <c r="E5" i="15"/>
  <c r="C9" i="15"/>
  <c r="E9" i="15"/>
  <c r="B2" i="14"/>
  <c r="B13" i="14" l="1" a="1"/>
  <c r="C13" i="14" s="1"/>
  <c r="B11" i="14" a="1"/>
  <c r="C11" i="14" s="1"/>
  <c r="B9" i="14" a="1"/>
  <c r="B9" i="14" s="1"/>
  <c r="B7" i="14" a="1"/>
  <c r="B7" i="14" s="1"/>
  <c r="B5" i="14" a="1"/>
  <c r="B5" i="14" s="1"/>
  <c r="B3" i="14" a="1"/>
  <c r="B3" i="14" s="1"/>
  <c r="E5" i="14" l="1"/>
  <c r="G5" i="14"/>
  <c r="C5" i="14"/>
  <c r="G9" i="14"/>
  <c r="E9" i="14"/>
  <c r="C9" i="14"/>
  <c r="H5" i="14"/>
  <c r="F5" i="14"/>
  <c r="D5" i="14"/>
  <c r="G7" i="14"/>
  <c r="C7" i="14"/>
  <c r="H9" i="14"/>
  <c r="F9" i="14"/>
  <c r="D9" i="14"/>
  <c r="E7" i="14"/>
  <c r="B13" i="14"/>
  <c r="H11" i="14"/>
  <c r="F11" i="14"/>
  <c r="D11" i="14"/>
  <c r="B11" i="14"/>
  <c r="G11" i="14"/>
  <c r="E11" i="14"/>
  <c r="H7" i="14"/>
  <c r="F7" i="14"/>
  <c r="D7" i="14"/>
  <c r="G3" i="14"/>
  <c r="G2" i="14" s="1"/>
  <c r="E3" i="14"/>
  <c r="E2" i="14" s="1"/>
  <c r="C3" i="14"/>
  <c r="C2" i="14" s="1"/>
  <c r="H3" i="14"/>
  <c r="H2" i="14" s="1"/>
  <c r="F3" i="14"/>
  <c r="F2" i="14" s="1"/>
  <c r="D3" i="14"/>
  <c r="D2" i="14" s="1"/>
</calcChain>
</file>

<file path=xl/sharedStrings.xml><?xml version="1.0" encoding="utf-8"?>
<sst xmlns="http://schemas.openxmlformats.org/spreadsheetml/2006/main" count="42" uniqueCount="13">
  <si>
    <t>SUNDAY</t>
  </si>
  <si>
    <t>Notes</t>
  </si>
  <si>
    <t>Year</t>
  </si>
  <si>
    <t>Week Start</t>
  </si>
  <si>
    <t>Calendar Settings</t>
  </si>
  <si>
    <t>12U</t>
  </si>
  <si>
    <t xml:space="preserve">Team 1: 5-7pm F/C
TT: 5-7pm C/F </t>
  </si>
  <si>
    <t xml:space="preserve">Team 1: St.John 
TT: Argent </t>
  </si>
  <si>
    <t xml:space="preserve">Team 1: 5-7pm F/C
 </t>
  </si>
  <si>
    <t xml:space="preserve">*This is a tentative schedule and is subject to change.*
F/C is Field first for 1 hr. and Cage second for 1 hr.
C/F is Cage first for 1 hr. and Field second for 1 hr. 
First team listed is Home. Batting warm up 30 minutes prior to game time. 
Second team listed is Visitor. Batting warm up 1 hr. prior to game time. </t>
  </si>
  <si>
    <t>Trick-Or-Treat Night</t>
  </si>
  <si>
    <t>Labor Day Closed</t>
  </si>
  <si>
    <t xml:space="preserve">Team 1: 5-7pm C/F
TT: 5-7pm F/C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</si>
</sst>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2" formatCode="_(&quot;$&quot;* #,##0_);_(&quot;$&quot;* \(#,##0\);_(&quot;$&quot;* &quot;-&quot;_);_(@_)"/>
    <numFmt numFmtId="41" formatCode="_(* #,##0_);_(* \(#,##0\);_(* &quot;-&quot;_);_(@_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d"/>
  </numFmts>
  <fonts count="21">
    <font>
      <sz val="11"/>
      <color theme="1" tint="0.24994659260841701"/>
      <name val="Lucida Sans"/>
      <family val="2"/>
      <scheme val="minor"/>
    </font>
    <font>
      <sz val="8"/>
      <name val="Arial"/>
      <family val="2"/>
    </font>
    <font>
      <sz val="10"/>
      <name val="Century Gothic"/>
      <family val="2"/>
    </font>
    <font>
      <b/>
      <sz val="11"/>
      <color theme="0"/>
      <name val="Lucida Sans"/>
      <family val="2"/>
      <scheme val="minor"/>
    </font>
    <font>
      <b/>
      <sz val="14"/>
      <color theme="0"/>
      <name val="Lucida Sans"/>
      <family val="2"/>
      <scheme val="minor"/>
    </font>
    <font>
      <sz val="35"/>
      <color theme="4"/>
      <name val="Lucida Sans"/>
      <family val="2"/>
      <scheme val="minor"/>
    </font>
    <font>
      <sz val="11"/>
      <color theme="1" tint="0.34998626667073579"/>
      <name val="Lucida Sans"/>
      <family val="2"/>
      <scheme val="minor"/>
    </font>
    <font>
      <sz val="11"/>
      <color theme="4" tint="-0.24994659260841701"/>
      <name val="Lucida Sans"/>
      <family val="2"/>
      <scheme val="minor"/>
    </font>
    <font>
      <sz val="11"/>
      <color indexed="63"/>
      <name val="Lucida Sans"/>
      <family val="2"/>
      <scheme val="minor"/>
    </font>
    <font>
      <b/>
      <sz val="11"/>
      <color theme="1" tint="0.34998626667073579"/>
      <name val="Lucida Sans"/>
      <family val="2"/>
      <scheme val="minor"/>
    </font>
    <font>
      <sz val="11"/>
      <color theme="1" tint="0.24994659260841701"/>
      <name val="Lucida Sans"/>
      <family val="2"/>
      <scheme val="minor"/>
    </font>
    <font>
      <i/>
      <sz val="11"/>
      <color theme="1" tint="0.34998626667073579"/>
      <name val="Lucida Sans"/>
      <family val="2"/>
      <charset val="238"/>
      <scheme val="minor"/>
    </font>
    <font>
      <sz val="11"/>
      <color theme="1" tint="0.34998626667073579"/>
      <name val="Lucida Sans"/>
      <family val="2"/>
      <charset val="238"/>
      <scheme val="minor"/>
    </font>
    <font>
      <b/>
      <sz val="11"/>
      <color theme="1" tint="0.34998626667073579"/>
      <name val="Lucida Sans"/>
      <family val="2"/>
      <charset val="238"/>
      <scheme val="minor"/>
    </font>
    <font>
      <sz val="35"/>
      <color theme="1"/>
      <name val="Rockwell"/>
      <family val="1"/>
      <scheme val="major"/>
    </font>
    <font>
      <sz val="11"/>
      <color theme="1"/>
      <name val="Rockwell"/>
      <family val="1"/>
      <scheme val="major"/>
    </font>
    <font>
      <b/>
      <sz val="11"/>
      <color theme="1" tint="0.24994659260841701"/>
      <name val="Lucida Sans"/>
      <family val="2"/>
      <charset val="238"/>
      <scheme val="minor"/>
    </font>
    <font>
      <sz val="35"/>
      <color theme="0"/>
      <name val="Rockwell"/>
      <family val="1"/>
      <scheme val="major"/>
    </font>
    <font>
      <sz val="35"/>
      <color theme="0"/>
      <name val="Lucida Sans"/>
      <family val="2"/>
      <scheme val="minor"/>
    </font>
    <font>
      <sz val="11"/>
      <color theme="0"/>
      <name val="Lucida Sans"/>
      <family val="2"/>
      <scheme val="minor"/>
    </font>
    <font>
      <b/>
      <sz val="10"/>
      <color theme="9"/>
      <name val="Lucida Sans"/>
      <family val="2"/>
      <scheme val="minor"/>
    </font>
  </fonts>
  <fills count="21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/>
      </patternFill>
    </fill>
    <fill>
      <patternFill patternType="solid">
        <fgColor theme="8"/>
      </patternFill>
    </fill>
    <fill>
      <patternFill patternType="solid">
        <fgColor theme="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-0.249977111117893"/>
        <bgColor indexed="64"/>
      </patternFill>
    </fill>
    <fill>
      <patternFill patternType="solid">
        <fgColor theme="9" tint="-0.499984740745262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theme="6" tint="-0.249977111117893"/>
        <bgColor indexed="64"/>
      </patternFill>
    </fill>
  </fills>
  <borders count="11">
    <border>
      <left/>
      <right/>
      <top/>
      <bottom/>
      <diagonal/>
    </border>
    <border>
      <left style="thin">
        <color theme="4" tint="0.39994506668294322"/>
      </left>
      <right style="thin">
        <color theme="4" tint="0.39994506668294322"/>
      </right>
      <top style="thin">
        <color theme="4" tint="0.39994506668294322"/>
      </top>
      <bottom style="thin">
        <color theme="4" tint="0.39994506668294322"/>
      </bottom>
      <diagonal/>
    </border>
    <border>
      <left style="thick">
        <color theme="1" tint="0.499984740745262"/>
      </left>
      <right style="thick">
        <color theme="1" tint="0.499984740745262"/>
      </right>
      <top style="thick">
        <color theme="1" tint="0.499984740745262"/>
      </top>
      <bottom style="thick">
        <color theme="1" tint="0.499984740745262"/>
      </bottom>
      <diagonal/>
    </border>
    <border>
      <left/>
      <right/>
      <top/>
      <bottom style="medium">
        <color theme="4" tint="-0.24994659260841701"/>
      </bottom>
      <diagonal/>
    </border>
    <border>
      <left/>
      <right/>
      <top/>
      <bottom style="thin">
        <color theme="1"/>
      </bottom>
      <diagonal/>
    </border>
    <border>
      <left style="thin">
        <color theme="2" tint="-9.9978637043366805E-2"/>
      </left>
      <right/>
      <top style="thin">
        <color theme="2" tint="-9.9978637043366805E-2"/>
      </top>
      <bottom/>
      <diagonal/>
    </border>
    <border>
      <left/>
      <right/>
      <top style="thin">
        <color theme="2" tint="-9.9978637043366805E-2"/>
      </top>
      <bottom/>
      <diagonal/>
    </border>
    <border>
      <left/>
      <right style="thin">
        <color theme="2" tint="-9.9978637043366805E-2"/>
      </right>
      <top style="thin">
        <color theme="2" tint="-9.9978637043366805E-2"/>
      </top>
      <bottom/>
      <diagonal/>
    </border>
    <border>
      <left style="thin">
        <color theme="2" tint="-9.9978637043366805E-2"/>
      </left>
      <right/>
      <top/>
      <bottom style="thin">
        <color theme="2" tint="-9.9978637043366805E-2"/>
      </bottom>
      <diagonal/>
    </border>
    <border>
      <left/>
      <right/>
      <top/>
      <bottom style="thin">
        <color theme="2" tint="-9.9978637043366805E-2"/>
      </bottom>
      <diagonal/>
    </border>
    <border>
      <left/>
      <right style="thin">
        <color theme="2" tint="-9.9978637043366805E-2"/>
      </right>
      <top/>
      <bottom style="thin">
        <color theme="2" tint="-9.9978637043366805E-2"/>
      </bottom>
      <diagonal/>
    </border>
  </borders>
  <cellStyleXfs count="19">
    <xf numFmtId="0" fontId="0" fillId="0" borderId="0">
      <alignment vertical="top"/>
    </xf>
    <xf numFmtId="0" fontId="8" fillId="3" borderId="0" applyNumberFormat="0" applyBorder="0" applyAlignment="0" applyProtection="0"/>
    <xf numFmtId="0" fontId="7" fillId="0" borderId="3" applyNumberFormat="0" applyFill="0" applyProtection="0">
      <alignment horizontal="left" vertical="center" indent="1"/>
    </xf>
    <xf numFmtId="0" fontId="3" fillId="4" borderId="1" applyNumberFormat="0" applyAlignment="0" applyProtection="0"/>
    <xf numFmtId="0" fontId="4" fillId="5" borderId="2" applyNumberFormat="0" applyProtection="0">
      <alignment vertical="center"/>
    </xf>
    <xf numFmtId="0" fontId="5" fillId="0" borderId="0" applyFill="0" applyBorder="0" applyProtection="0">
      <alignment vertical="center"/>
    </xf>
    <xf numFmtId="43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2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0" fontId="9" fillId="6" borderId="0" applyBorder="0" applyProtection="0">
      <alignment horizontal="left" vertical="top" wrapText="1" indent="1"/>
    </xf>
    <xf numFmtId="0" fontId="7" fillId="0" borderId="0" applyFill="0" applyProtection="0"/>
    <xf numFmtId="0" fontId="10" fillId="0" borderId="0" applyFill="0" applyProtection="0"/>
    <xf numFmtId="0" fontId="14" fillId="2" borderId="0">
      <alignment vertical="center"/>
    </xf>
    <xf numFmtId="0" fontId="15" fillId="0" borderId="4">
      <alignment horizontal="left" vertical="center" indent="1"/>
    </xf>
    <xf numFmtId="164" fontId="9" fillId="7" borderId="0">
      <alignment horizontal="left" wrapText="1" indent="1"/>
    </xf>
    <xf numFmtId="164" fontId="13" fillId="0" borderId="0">
      <alignment horizontal="left" indent="1"/>
    </xf>
    <xf numFmtId="0" fontId="12" fillId="0" borderId="0" applyAlignment="0">
      <alignment horizontal="left"/>
    </xf>
  </cellStyleXfs>
  <cellXfs count="70">
    <xf numFmtId="0" fontId="0" fillId="0" borderId="0" xfId="0">
      <alignment vertical="top"/>
    </xf>
    <xf numFmtId="0" fontId="0" fillId="2" borderId="0" xfId="0" applyFill="1">
      <alignment vertical="top"/>
    </xf>
    <xf numFmtId="0" fontId="2" fillId="0" borderId="0" xfId="0" applyFont="1">
      <alignment vertical="top"/>
    </xf>
    <xf numFmtId="0" fontId="0" fillId="0" borderId="0" xfId="0" applyAlignment="1">
      <alignment horizontal="left" indent="1"/>
    </xf>
    <xf numFmtId="0" fontId="0" fillId="2" borderId="0" xfId="0" applyFill="1" applyAlignment="1">
      <alignment horizontal="right"/>
    </xf>
    <xf numFmtId="0" fontId="15" fillId="0" borderId="4" xfId="15">
      <alignment horizontal="left" vertical="center" indent="1"/>
    </xf>
    <xf numFmtId="0" fontId="16" fillId="0" borderId="0" xfId="13" applyFont="1" applyAlignment="1">
      <alignment horizontal="right"/>
    </xf>
    <xf numFmtId="164" fontId="11" fillId="8" borderId="5" xfId="0" applyNumberFormat="1" applyFont="1" applyFill="1" applyBorder="1" applyAlignment="1">
      <alignment horizontal="left" indent="1"/>
    </xf>
    <xf numFmtId="0" fontId="9" fillId="8" borderId="8" xfId="11" applyFill="1" applyBorder="1" applyAlignment="1">
      <alignment vertical="top" wrapText="1"/>
    </xf>
    <xf numFmtId="164" fontId="9" fillId="7" borderId="0" xfId="16">
      <alignment horizontal="left" wrapText="1" indent="1"/>
    </xf>
    <xf numFmtId="164" fontId="13" fillId="7" borderId="0" xfId="16" applyFont="1">
      <alignment horizontal="left" wrapText="1" indent="1"/>
    </xf>
    <xf numFmtId="164" fontId="13" fillId="0" borderId="0" xfId="17">
      <alignment horizontal="left" indent="1"/>
    </xf>
    <xf numFmtId="0" fontId="12" fillId="0" borderId="0" xfId="18" applyAlignment="1">
      <alignment horizontal="left"/>
    </xf>
    <xf numFmtId="0" fontId="16" fillId="0" borderId="0" xfId="13" applyFont="1" applyAlignment="1">
      <alignment horizontal="right" vertical="top"/>
    </xf>
    <xf numFmtId="0" fontId="12" fillId="0" borderId="0" xfId="18" applyAlignment="1">
      <alignment horizontal="left" vertical="top"/>
    </xf>
    <xf numFmtId="0" fontId="5" fillId="9" borderId="0" xfId="5" applyFill="1" applyBorder="1" applyAlignment="1">
      <alignment horizontal="left" vertical="center"/>
    </xf>
    <xf numFmtId="0" fontId="7" fillId="9" borderId="0" xfId="2" applyFill="1" applyBorder="1" applyAlignment="1">
      <alignment vertical="center"/>
    </xf>
    <xf numFmtId="0" fontId="14" fillId="11" borderId="0" xfId="14" applyFill="1">
      <alignment vertical="center"/>
    </xf>
    <xf numFmtId="0" fontId="5" fillId="11" borderId="0" xfId="5" applyFill="1" applyBorder="1" applyAlignment="1">
      <alignment horizontal="left" vertical="center"/>
    </xf>
    <xf numFmtId="0" fontId="7" fillId="11" borderId="0" xfId="2" applyFill="1" applyBorder="1" applyAlignment="1">
      <alignment vertical="center"/>
    </xf>
    <xf numFmtId="0" fontId="5" fillId="11" borderId="0" xfId="5" applyFill="1" applyAlignment="1">
      <alignment horizontal="left" vertical="center"/>
    </xf>
    <xf numFmtId="0" fontId="14" fillId="12" borderId="0" xfId="14" applyFill="1">
      <alignment vertical="center"/>
    </xf>
    <xf numFmtId="0" fontId="5" fillId="12" borderId="0" xfId="5" applyFill="1" applyBorder="1" applyAlignment="1">
      <alignment horizontal="left" vertical="center"/>
    </xf>
    <xf numFmtId="0" fontId="7" fillId="12" borderId="0" xfId="2" applyFill="1" applyBorder="1" applyAlignment="1">
      <alignment vertical="center"/>
    </xf>
    <xf numFmtId="0" fontId="5" fillId="12" borderId="0" xfId="5" applyFill="1" applyBorder="1" applyAlignment="1">
      <alignment horizontal="right" vertical="center"/>
    </xf>
    <xf numFmtId="0" fontId="14" fillId="13" borderId="0" xfId="14" applyFill="1">
      <alignment vertical="center"/>
    </xf>
    <xf numFmtId="0" fontId="5" fillId="13" borderId="0" xfId="5" applyFill="1" applyBorder="1" applyAlignment="1">
      <alignment horizontal="left" vertical="center"/>
    </xf>
    <xf numFmtId="0" fontId="7" fillId="13" borderId="0" xfId="2" applyFill="1" applyBorder="1" applyAlignment="1">
      <alignment vertical="center"/>
    </xf>
    <xf numFmtId="0" fontId="5" fillId="13" borderId="0" xfId="5" applyFill="1" applyBorder="1" applyAlignment="1">
      <alignment horizontal="right" vertical="center"/>
    </xf>
    <xf numFmtId="0" fontId="14" fillId="9" borderId="0" xfId="14" applyFill="1">
      <alignment vertical="center"/>
    </xf>
    <xf numFmtId="0" fontId="5" fillId="9" borderId="0" xfId="5" applyFill="1" applyBorder="1" applyAlignment="1">
      <alignment horizontal="right" vertical="center"/>
    </xf>
    <xf numFmtId="0" fontId="14" fillId="14" borderId="0" xfId="14" applyFill="1">
      <alignment vertical="center"/>
    </xf>
    <xf numFmtId="0" fontId="5" fillId="14" borderId="0" xfId="5" applyFill="1" applyBorder="1" applyAlignment="1">
      <alignment horizontal="left" vertical="center"/>
    </xf>
    <xf numFmtId="0" fontId="7" fillId="14" borderId="0" xfId="2" applyFill="1" applyBorder="1" applyAlignment="1">
      <alignment vertical="center"/>
    </xf>
    <xf numFmtId="0" fontId="5" fillId="14" borderId="0" xfId="5" applyFill="1" applyBorder="1" applyAlignment="1">
      <alignment horizontal="right" vertical="center"/>
    </xf>
    <xf numFmtId="0" fontId="17" fillId="10" borderId="0" xfId="14" applyFont="1" applyFill="1">
      <alignment vertical="center"/>
    </xf>
    <xf numFmtId="0" fontId="18" fillId="10" borderId="0" xfId="5" applyFont="1" applyFill="1" applyBorder="1" applyAlignment="1">
      <alignment horizontal="left" vertical="center"/>
    </xf>
    <xf numFmtId="0" fontId="19" fillId="10" borderId="0" xfId="2" applyFont="1" applyFill="1" applyBorder="1" applyAlignment="1">
      <alignment vertical="center"/>
    </xf>
    <xf numFmtId="0" fontId="18" fillId="10" borderId="0" xfId="5" applyFont="1" applyFill="1" applyBorder="1" applyAlignment="1">
      <alignment horizontal="right" vertical="center"/>
    </xf>
    <xf numFmtId="0" fontId="14" fillId="15" borderId="0" xfId="14" applyFill="1">
      <alignment vertical="center"/>
    </xf>
    <xf numFmtId="0" fontId="5" fillId="15" borderId="0" xfId="5" applyFill="1" applyBorder="1" applyAlignment="1">
      <alignment horizontal="left" vertical="center"/>
    </xf>
    <xf numFmtId="0" fontId="7" fillId="15" borderId="0" xfId="2" applyFill="1" applyBorder="1" applyAlignment="1">
      <alignment vertical="center"/>
    </xf>
    <xf numFmtId="0" fontId="5" fillId="15" borderId="0" xfId="5" applyFill="1" applyBorder="1" applyAlignment="1">
      <alignment horizontal="right" vertical="center"/>
    </xf>
    <xf numFmtId="0" fontId="14" fillId="16" borderId="0" xfId="14" applyFill="1">
      <alignment vertical="center"/>
    </xf>
    <xf numFmtId="0" fontId="5" fillId="16" borderId="0" xfId="5" applyFill="1" applyBorder="1" applyAlignment="1">
      <alignment horizontal="left" vertical="center"/>
    </xf>
    <xf numFmtId="0" fontId="7" fillId="16" borderId="0" xfId="2" applyFill="1" applyBorder="1" applyAlignment="1">
      <alignment vertical="center"/>
    </xf>
    <xf numFmtId="0" fontId="5" fillId="16" borderId="0" xfId="5" applyFill="1" applyBorder="1" applyAlignment="1">
      <alignment horizontal="right" vertical="center"/>
    </xf>
    <xf numFmtId="0" fontId="14" fillId="17" borderId="0" xfId="14" applyFill="1">
      <alignment vertical="center"/>
    </xf>
    <xf numFmtId="0" fontId="5" fillId="17" borderId="0" xfId="5" applyFill="1" applyBorder="1" applyAlignment="1">
      <alignment horizontal="left" vertical="center"/>
    </xf>
    <xf numFmtId="0" fontId="7" fillId="17" borderId="0" xfId="2" applyFill="1" applyBorder="1" applyAlignment="1">
      <alignment vertical="center"/>
    </xf>
    <xf numFmtId="0" fontId="5" fillId="17" borderId="0" xfId="5" applyFill="1" applyBorder="1" applyAlignment="1">
      <alignment horizontal="right" vertical="center"/>
    </xf>
    <xf numFmtId="0" fontId="5" fillId="18" borderId="0" xfId="5" applyFill="1" applyBorder="1" applyAlignment="1">
      <alignment horizontal="left" vertical="center"/>
    </xf>
    <xf numFmtId="0" fontId="7" fillId="18" borderId="0" xfId="2" applyFill="1" applyBorder="1" applyAlignment="1">
      <alignment vertical="center"/>
    </xf>
    <xf numFmtId="0" fontId="5" fillId="18" borderId="0" xfId="5" applyFill="1" applyBorder="1" applyAlignment="1">
      <alignment horizontal="right" vertical="center"/>
    </xf>
    <xf numFmtId="0" fontId="5" fillId="19" borderId="0" xfId="5" applyFill="1" applyBorder="1" applyAlignment="1">
      <alignment horizontal="left" vertical="center"/>
    </xf>
    <xf numFmtId="0" fontId="7" fillId="19" borderId="0" xfId="2" applyFill="1" applyBorder="1" applyAlignment="1">
      <alignment vertical="center"/>
    </xf>
    <xf numFmtId="0" fontId="5" fillId="19" borderId="0" xfId="5" applyFill="1" applyBorder="1" applyAlignment="1">
      <alignment horizontal="right" vertical="center"/>
    </xf>
    <xf numFmtId="0" fontId="17" fillId="18" borderId="0" xfId="14" applyFont="1" applyFill="1">
      <alignment vertical="center"/>
    </xf>
    <xf numFmtId="0" fontId="14" fillId="20" borderId="0" xfId="14" applyFill="1">
      <alignment vertical="center"/>
    </xf>
    <xf numFmtId="0" fontId="5" fillId="20" borderId="0" xfId="5" applyFill="1" applyBorder="1" applyAlignment="1">
      <alignment horizontal="left" vertical="center"/>
    </xf>
    <xf numFmtId="0" fontId="7" fillId="20" borderId="0" xfId="2" applyFill="1" applyBorder="1" applyAlignment="1">
      <alignment vertical="center"/>
    </xf>
    <xf numFmtId="0" fontId="5" fillId="20" borderId="0" xfId="5" applyFill="1" applyBorder="1" applyAlignment="1">
      <alignment horizontal="right" vertical="center"/>
    </xf>
    <xf numFmtId="0" fontId="17" fillId="19" borderId="0" xfId="14" applyFont="1" applyFill="1">
      <alignment vertical="center"/>
    </xf>
    <xf numFmtId="0" fontId="0" fillId="8" borderId="6" xfId="0" applyFill="1" applyBorder="1">
      <alignment vertical="top"/>
    </xf>
    <xf numFmtId="0" fontId="0" fillId="8" borderId="7" xfId="0" applyFill="1" applyBorder="1">
      <alignment vertical="top"/>
    </xf>
    <xf numFmtId="0" fontId="0" fillId="8" borderId="9" xfId="0" applyFill="1" applyBorder="1">
      <alignment vertical="top"/>
    </xf>
    <xf numFmtId="0" fontId="0" fillId="8" borderId="10" xfId="0" applyFill="1" applyBorder="1">
      <alignment vertical="top"/>
    </xf>
    <xf numFmtId="0" fontId="15" fillId="0" borderId="4" xfId="15" applyAlignment="1">
      <alignment horizontal="center" vertical="center"/>
    </xf>
    <xf numFmtId="0" fontId="0" fillId="8" borderId="6" xfId="0" applyFill="1" applyBorder="1" applyAlignment="1">
      <alignment vertical="top" wrapText="1"/>
    </xf>
    <xf numFmtId="164" fontId="20" fillId="7" borderId="0" xfId="16" applyFont="1">
      <alignment horizontal="left" wrapText="1" indent="1"/>
    </xf>
  </cellXfs>
  <cellStyles count="19">
    <cellStyle name="40% - Accent1" xfId="1" builtinId="31" customBuiltin="1"/>
    <cellStyle name="Accent1" xfId="3" builtinId="29" customBuiltin="1"/>
    <cellStyle name="Accent5" xfId="4" builtinId="45" customBuiltin="1"/>
    <cellStyle name="Banded" xfId="16" xr:uid="{372A1842-8DB4-4B05-A4F9-194B0B56EABA}"/>
    <cellStyle name="Comma" xfId="6" builtinId="3" customBuiltin="1"/>
    <cellStyle name="Comma [0]" xfId="7" builtinId="6" customBuiltin="1"/>
    <cellStyle name="Currency" xfId="8" builtinId="4" customBuiltin="1"/>
    <cellStyle name="Currency [0]" xfId="9" builtinId="7" customBuiltin="1"/>
    <cellStyle name="Day" xfId="17" xr:uid="{CB09B5E3-8995-4BCC-99D7-4E3B52C29B71}"/>
    <cellStyle name="Day-Name" xfId="15" xr:uid="{F4C59F2B-B807-4231-B5C0-B51F441FA314}"/>
    <cellStyle name="Heading 1" xfId="2" builtinId="16" customBuiltin="1"/>
    <cellStyle name="Heading 2" xfId="12" builtinId="17" customBuiltin="1"/>
    <cellStyle name="Heading 3" xfId="13" builtinId="18" customBuiltin="1"/>
    <cellStyle name="Heading 4" xfId="11" builtinId="19" customBuiltin="1"/>
    <cellStyle name="Month" xfId="14" xr:uid="{0620BD55-CC6D-4E32-846C-ED1E5CA86C76}"/>
    <cellStyle name="Normal" xfId="0" builtinId="0" customBuiltin="1"/>
    <cellStyle name="Percent" xfId="10" builtinId="5" customBuiltin="1"/>
    <cellStyle name="Settings Entry" xfId="18" xr:uid="{8F0303C9-060A-4378-B3BA-99408B995F90}"/>
    <cellStyle name="Title" xfId="5" builtinId="15" customBuiltin="1"/>
  </cellStyles>
  <dxfs count="36">
    <dxf>
      <font>
        <color theme="0" tint="-0.24994659260841701"/>
      </font>
    </dxf>
    <dxf>
      <font>
        <color theme="0" tint="-0.24994659260841701"/>
      </font>
    </dxf>
    <dxf>
      <font>
        <color theme="0" tint="-0.24994659260841701"/>
      </font>
    </dxf>
    <dxf>
      <font>
        <color theme="0" tint="-0.24994659260841701"/>
      </font>
    </dxf>
    <dxf>
      <font>
        <color theme="0" tint="-0.24994659260841701"/>
      </font>
    </dxf>
    <dxf>
      <font>
        <color theme="0" tint="-0.24994659260841701"/>
      </font>
    </dxf>
    <dxf>
      <font>
        <color theme="0" tint="-0.24994659260841701"/>
      </font>
    </dxf>
    <dxf>
      <font>
        <color theme="0" tint="-0.24994659260841701"/>
      </font>
    </dxf>
    <dxf>
      <font>
        <color theme="0" tint="-0.24994659260841701"/>
      </font>
    </dxf>
    <dxf>
      <font>
        <color theme="0" tint="-0.24994659260841701"/>
      </font>
    </dxf>
    <dxf>
      <font>
        <color theme="0" tint="-0.24994659260841701"/>
      </font>
    </dxf>
    <dxf>
      <font>
        <color theme="0" tint="-0.24994659260841701"/>
      </font>
    </dxf>
    <dxf>
      <font>
        <color theme="0" tint="-0.24994659260841701"/>
      </font>
    </dxf>
    <dxf>
      <font>
        <color theme="0" tint="-0.24994659260841701"/>
      </font>
    </dxf>
    <dxf>
      <font>
        <color theme="0" tint="-0.24994659260841701"/>
      </font>
    </dxf>
    <dxf>
      <font>
        <color theme="0" tint="-0.24994659260841701"/>
      </font>
    </dxf>
    <dxf>
      <font>
        <color theme="0" tint="-0.24994659260841701"/>
      </font>
    </dxf>
    <dxf>
      <font>
        <color theme="0" tint="-0.24994659260841701"/>
      </font>
    </dxf>
    <dxf>
      <font>
        <color theme="0" tint="-0.24994659260841701"/>
      </font>
    </dxf>
    <dxf>
      <font>
        <color theme="0" tint="-0.24994659260841701"/>
      </font>
    </dxf>
    <dxf>
      <font>
        <color theme="0" tint="-0.24994659260841701"/>
      </font>
    </dxf>
    <dxf>
      <font>
        <color theme="0" tint="-0.24994659260841701"/>
      </font>
    </dxf>
    <dxf>
      <font>
        <color theme="0" tint="-0.24994659260841701"/>
      </font>
    </dxf>
    <dxf>
      <font>
        <color theme="0" tint="-0.24994659260841701"/>
      </font>
    </dxf>
    <dxf>
      <font>
        <color theme="0" tint="-0.24994659260841701"/>
      </font>
    </dxf>
    <dxf>
      <font>
        <color theme="0" tint="-0.24994659260841701"/>
      </font>
    </dxf>
    <dxf>
      <font>
        <color theme="0" tint="-0.24994659260841701"/>
      </font>
    </dxf>
    <dxf>
      <font>
        <color theme="0" tint="-0.24994659260841701"/>
      </font>
    </dxf>
    <dxf>
      <font>
        <color theme="0" tint="-0.24994659260841701"/>
      </font>
    </dxf>
    <dxf>
      <font>
        <color theme="0" tint="-0.24994659260841701"/>
      </font>
    </dxf>
    <dxf>
      <font>
        <color theme="0" tint="-0.24994659260841701"/>
      </font>
    </dxf>
    <dxf>
      <font>
        <color theme="0" tint="-0.24994659260841701"/>
      </font>
    </dxf>
    <dxf>
      <font>
        <color theme="0" tint="-0.24994659260841701"/>
      </font>
    </dxf>
    <dxf>
      <font>
        <color theme="0" tint="-0.24994659260841701"/>
      </font>
    </dxf>
    <dxf>
      <font>
        <color theme="0" tint="-0.24994659260841701"/>
      </font>
    </dxf>
    <dxf>
      <font>
        <color theme="0" tint="-0.24994659260841701"/>
      </font>
    </dxf>
  </dxf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F1F2F5"/>
      <rgbColor rgb="00008080"/>
      <rgbColor rgb="00E4EAF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314265"/>
      <rgbColor rgb="00CCFFCC"/>
      <rgbColor rgb="00FFEECD"/>
      <rgbColor rgb="00D0D8E2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71778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4B4B4B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1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customXml" Target="../customXml/item3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Personal">
  <a:themeElements>
    <a:clrScheme name="Rainbow">
      <a:dk1>
        <a:srgbClr val="000000"/>
      </a:dk1>
      <a:lt1>
        <a:srgbClr val="FFFFFF"/>
      </a:lt1>
      <a:dk2>
        <a:srgbClr val="7E8083"/>
      </a:dk2>
      <a:lt2>
        <a:srgbClr val="E4E5E6"/>
      </a:lt2>
      <a:accent1>
        <a:srgbClr val="7AC143"/>
      </a:accent1>
      <a:accent2>
        <a:srgbClr val="00853E"/>
      </a:accent2>
      <a:accent3>
        <a:srgbClr val="00ADEE"/>
      </a:accent3>
      <a:accent4>
        <a:srgbClr val="FFC000"/>
      </a:accent4>
      <a:accent5>
        <a:srgbClr val="F47920"/>
      </a:accent5>
      <a:accent6>
        <a:srgbClr val="E51937"/>
      </a:accent6>
      <a:hlink>
        <a:srgbClr val="F47920"/>
      </a:hlink>
      <a:folHlink>
        <a:srgbClr val="954F72"/>
      </a:folHlink>
    </a:clrScheme>
    <a:fontScheme name="Custom 2">
      <a:majorFont>
        <a:latin typeface="Rockwell"/>
        <a:ea typeface=""/>
        <a:cs typeface=""/>
      </a:majorFont>
      <a:minorFont>
        <a:latin typeface="Lucida Sans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tabColor theme="6"/>
    <pageSetUpPr autoPageBreaks="0" fitToPage="1"/>
  </sheetPr>
  <dimension ref="A1:K14"/>
  <sheetViews>
    <sheetView showGridLines="0" topLeftCell="C1" zoomScaleNormal="100" workbookViewId="0">
      <selection activeCell="E6" sqref="E6"/>
    </sheetView>
  </sheetViews>
  <sheetFormatPr defaultColWidth="8.92578125" defaultRowHeight="14"/>
  <cols>
    <col min="1" max="1" width="2.78515625" customWidth="1"/>
    <col min="2" max="2" width="18.42578125" customWidth="1"/>
    <col min="3" max="8" width="17.78515625" customWidth="1"/>
    <col min="9" max="9" width="2.78515625" customWidth="1"/>
    <col min="10" max="10" width="12.78515625" customWidth="1"/>
    <col min="11" max="11" width="13.78515625" customWidth="1"/>
  </cols>
  <sheetData>
    <row r="1" spans="1:11" s="1" customFormat="1" ht="60" customHeight="1">
      <c r="A1"/>
      <c r="B1" s="17" t="str">
        <f>"January "&amp;CalendarYear</f>
        <v>January 2026</v>
      </c>
      <c r="C1" s="18"/>
      <c r="D1" s="18"/>
      <c r="E1" s="19"/>
      <c r="F1" s="19"/>
      <c r="G1" s="19"/>
      <c r="H1" s="20"/>
    </row>
    <row r="2" spans="1:11" s="2" customFormat="1" ht="21.75" customHeight="1">
      <c r="A2"/>
      <c r="B2" s="5" t="str">
        <f>WeekStart</f>
        <v>SUNDAY</v>
      </c>
      <c r="C2" s="5" t="str">
        <f t="shared" ref="C2:H2" si="0">UPPER(TEXT(C3,"dddd"))</f>
        <v>MONDAY</v>
      </c>
      <c r="D2" s="5" t="str">
        <f>UPPER(TEXT(D3,"dddd"))</f>
        <v>TUESDAY</v>
      </c>
      <c r="E2" s="5" t="str">
        <f t="shared" si="0"/>
        <v>WEDNESDAY</v>
      </c>
      <c r="F2" s="5" t="str">
        <f t="shared" si="0"/>
        <v>THURSDAY</v>
      </c>
      <c r="G2" s="5" t="str">
        <f t="shared" si="0"/>
        <v>FRIDAY</v>
      </c>
      <c r="H2" s="5" t="str">
        <f t="shared" si="0"/>
        <v>SATURDAY</v>
      </c>
      <c r="J2" s="67" t="s">
        <v>4</v>
      </c>
      <c r="K2" s="67"/>
    </row>
    <row r="3" spans="1:11" s="3" customFormat="1" ht="19.5" customHeight="1">
      <c r="A3"/>
      <c r="B3" s="11">
        <f t="array" ref="B3:H3">DaysAndWeeks+DATE(CalendarYear,1,1)-WEEKDAY(DATE(CalendarYear,1,1),(WeekStart="Monday")+1)+1</f>
        <v>46019</v>
      </c>
      <c r="C3" s="11">
        <v>46020</v>
      </c>
      <c r="D3" s="11">
        <v>46021</v>
      </c>
      <c r="E3" s="11">
        <v>46022</v>
      </c>
      <c r="F3" s="11">
        <v>46023</v>
      </c>
      <c r="G3" s="11">
        <v>46024</v>
      </c>
      <c r="H3" s="11">
        <v>46025</v>
      </c>
      <c r="J3" s="6" t="s">
        <v>2</v>
      </c>
      <c r="K3" s="12">
        <v>2026</v>
      </c>
    </row>
    <row r="4" spans="1:11" ht="57.9" customHeight="1">
      <c r="B4" s="11"/>
      <c r="C4" s="11"/>
      <c r="D4" s="11"/>
      <c r="E4" s="11"/>
      <c r="F4" s="11"/>
      <c r="G4" s="11"/>
      <c r="H4" s="11"/>
      <c r="J4" s="13" t="s">
        <v>3</v>
      </c>
      <c r="K4" s="14" t="s">
        <v>0</v>
      </c>
    </row>
    <row r="5" spans="1:11" s="3" customFormat="1" ht="19.5" customHeight="1">
      <c r="A5"/>
      <c r="B5" s="10">
        <f t="array" ref="B5:H5">DaysAndWeeks+DATE(CalendarYear,1,1)-WEEKDAY(DATE(CalendarYear,1,1),(WeekStart="Monday")+1)+8</f>
        <v>46026</v>
      </c>
      <c r="C5" s="10">
        <v>46027</v>
      </c>
      <c r="D5" s="10">
        <v>46028</v>
      </c>
      <c r="E5" s="10">
        <v>46029</v>
      </c>
      <c r="F5" s="10">
        <v>46030</v>
      </c>
      <c r="G5" s="10">
        <v>46031</v>
      </c>
      <c r="H5" s="10">
        <v>46032</v>
      </c>
    </row>
    <row r="6" spans="1:11" ht="57.9" customHeight="1">
      <c r="B6" s="10"/>
      <c r="C6" s="10"/>
      <c r="D6" s="10"/>
      <c r="E6" s="10"/>
      <c r="F6" s="10"/>
      <c r="G6" s="10"/>
      <c r="H6" s="10"/>
      <c r="J6" s="4"/>
    </row>
    <row r="7" spans="1:11" s="3" customFormat="1" ht="19.5" customHeight="1">
      <c r="A7"/>
      <c r="B7" s="11">
        <f t="array" ref="B7:H7">DaysAndWeeks+DATE(CalendarYear,1,1)-WEEKDAY(DATE(CalendarYear,1,1),(WeekStart="Monday")+1)+15</f>
        <v>46033</v>
      </c>
      <c r="C7" s="11">
        <v>46034</v>
      </c>
      <c r="D7" s="11">
        <v>46035</v>
      </c>
      <c r="E7" s="11">
        <v>46036</v>
      </c>
      <c r="F7" s="11">
        <v>46037</v>
      </c>
      <c r="G7" s="11">
        <v>46038</v>
      </c>
      <c r="H7" s="11">
        <v>46039</v>
      </c>
      <c r="J7" s="4"/>
    </row>
    <row r="8" spans="1:11" ht="57.9" customHeight="1">
      <c r="B8" s="11"/>
      <c r="C8" s="11"/>
      <c r="D8" s="11"/>
      <c r="E8" s="11"/>
      <c r="F8" s="11"/>
      <c r="G8" s="11"/>
      <c r="H8" s="11"/>
    </row>
    <row r="9" spans="1:11" s="3" customFormat="1" ht="19.5" customHeight="1">
      <c r="A9"/>
      <c r="B9" s="9">
        <f t="array" ref="B9:H9">DaysAndWeeks+DATE(CalendarYear,1,1)-WEEKDAY(DATE(CalendarYear,1,1),(WeekStart="Monday")+1)+22</f>
        <v>46040</v>
      </c>
      <c r="C9" s="9">
        <v>46041</v>
      </c>
      <c r="D9" s="9">
        <v>46042</v>
      </c>
      <c r="E9" s="9">
        <v>46043</v>
      </c>
      <c r="F9" s="9">
        <v>46044</v>
      </c>
      <c r="G9" s="9">
        <v>46045</v>
      </c>
      <c r="H9" s="9">
        <v>46046</v>
      </c>
    </row>
    <row r="10" spans="1:11" ht="57.9" customHeight="1">
      <c r="B10" s="9"/>
      <c r="C10" s="9"/>
      <c r="D10" s="9"/>
      <c r="E10" s="9"/>
      <c r="F10" s="9"/>
      <c r="G10" s="9"/>
      <c r="H10" s="9"/>
    </row>
    <row r="11" spans="1:11" s="3" customFormat="1" ht="19.5" customHeight="1">
      <c r="A11"/>
      <c r="B11" s="11">
        <f t="array" ref="B11:H11">DaysAndWeeks+DATE(CalendarYear,1,1)-WEEKDAY(DATE(CalendarYear,1,1),(WeekStart="Monday")+1)+29</f>
        <v>46047</v>
      </c>
      <c r="C11" s="11">
        <v>46048</v>
      </c>
      <c r="D11" s="11">
        <v>46049</v>
      </c>
      <c r="E11" s="11">
        <v>46050</v>
      </c>
      <c r="F11" s="11">
        <v>46051</v>
      </c>
      <c r="G11" s="11">
        <v>46052</v>
      </c>
      <c r="H11" s="11">
        <v>46053</v>
      </c>
    </row>
    <row r="12" spans="1:11" ht="57.9" customHeight="1">
      <c r="B12" s="11"/>
      <c r="C12" s="11"/>
      <c r="D12" s="11"/>
      <c r="E12" s="11"/>
      <c r="F12" s="11"/>
      <c r="G12" s="11"/>
      <c r="H12" s="11"/>
    </row>
    <row r="13" spans="1:11" s="3" customFormat="1" ht="19.5" customHeight="1">
      <c r="A13"/>
      <c r="B13" s="9">
        <f t="array" ref="B13:C13">DaysAndWeeks+DATE(CalendarYear,1,1)-WEEKDAY(DATE(CalendarYear,1,1),(WeekStart="Monday")+1)+36</f>
        <v>46054</v>
      </c>
      <c r="C13" s="9">
        <v>46055</v>
      </c>
      <c r="D13" s="7" t="s">
        <v>1</v>
      </c>
      <c r="E13" s="63"/>
      <c r="F13" s="63"/>
      <c r="G13" s="63"/>
      <c r="H13" s="64"/>
    </row>
    <row r="14" spans="1:11" ht="57.9" customHeight="1">
      <c r="B14" s="9"/>
      <c r="C14" s="9"/>
      <c r="D14" s="8"/>
      <c r="E14" s="65"/>
      <c r="F14" s="65"/>
      <c r="G14" s="65"/>
      <c r="H14" s="66"/>
    </row>
  </sheetData>
  <mergeCells count="2">
    <mergeCell ref="E13:H14"/>
    <mergeCell ref="J2:K2"/>
  </mergeCells>
  <phoneticPr fontId="1" type="noConversion"/>
  <conditionalFormatting sqref="B13:D13">
    <cfRule type="expression" dxfId="35" priority="1">
      <formula>AND(DAY(B13)&gt;=1,DAY(B13)&lt;=15)</formula>
    </cfRule>
  </conditionalFormatting>
  <conditionalFormatting sqref="B3:G3">
    <cfRule type="expression" dxfId="34" priority="24">
      <formula>DAY(B3)&gt;8</formula>
    </cfRule>
  </conditionalFormatting>
  <conditionalFormatting sqref="B11:H11">
    <cfRule type="expression" dxfId="33" priority="25">
      <formula>AND(DAY(B11)&gt;=1,DAY(B11)&lt;=15)</formula>
    </cfRule>
  </conditionalFormatting>
  <dataValidations count="14">
    <dataValidation type="list" errorStyle="warning" allowBlank="1" showInputMessage="1" showErrorMessage="1" error="Select a day from the list. Select CANCEL, then press ALT+DOWN ARROW to pick day from the drop-down list" prompt="Select week start day in this cell. Press ALT+DOWN ARROW to open the drop-down list, then press ENTER to select the week start day" sqref="K4" xr:uid="{00000000-0002-0000-0000-000000000000}">
      <formula1>"SUNDAY,MONDAY"</formula1>
    </dataValidation>
    <dataValidation allowBlank="1" showInputMessage="1" showErrorMessage="1" prompt="Create custom one-month calendars in this workbook. Customize the year and starting day of the week for all months with this January worksheet. Each month is on a separate worksheet" sqref="A1" xr:uid="{00000000-0002-0000-0000-000001000000}"/>
    <dataValidation allowBlank="1" showInputMessage="1" showErrorMessage="1" prompt="Enter year and select calendar start day in the cells below. These Calendar Settings cells will not print" sqref="J2" xr:uid="{00000000-0002-0000-0000-000003000000}"/>
    <dataValidation allowBlank="1" showInputMessage="1" showErrorMessage="1" prompt="Enter year in cell at right" sqref="J3" xr:uid="{00000000-0002-0000-0000-000004000000}"/>
    <dataValidation allowBlank="1" showInputMessage="1" showErrorMessage="1" prompt="Select week start day in cell at right" sqref="J4" xr:uid="{00000000-0002-0000-0000-000005000000}"/>
    <dataValidation allowBlank="1" showInputMessage="1" showErrorMessage="1" prompt="Enter year in this cell" sqref="K3" xr:uid="{00000000-0002-0000-0000-000006000000}"/>
    <dataValidation allowBlank="1" showInputMessage="1" showErrorMessage="1" prompt="This row contains the weekday names for this calendar. This cell contains the starting day of the week. To change the starting day, enter a new weekday in cell K4" sqref="B2" xr:uid="{00000000-0002-0000-0000-000007000000}"/>
    <dataValidation allowBlank="1" showInputMessage="1" showErrorMessage="1" prompt="This row &amp; rows 5, 7, 9, 11 &amp; 13 contain calendar days of the week. If this cell doesn’t contain the number 1, then it is a day from the previous month. Enter notes in cell E13" sqref="B3" xr:uid="{00000000-0002-0000-0000-000008000000}"/>
    <dataValidation allowBlank="1" showErrorMessage="1" prompt="The year in this cell is automatically updated based on the year entered in cell K2. Calendar below has dates for previous and next month with lighter font shade" sqref="B1" xr:uid="{00000000-0002-0000-0000-000009000000}"/>
    <dataValidation allowBlank="1" showInputMessage="1" showErrorMessage="1" prompt="Automatically determined weekday" sqref="C2:H2" xr:uid="{00000000-0002-0000-0000-00000A000000}"/>
    <dataValidation allowBlank="1" showInputMessage="1" showErrorMessage="1" prompt="This row &amp; rows 6, 8, 10, 12, &amp; 14 are cells for entering daily notes related to the calendar day in the cell above" sqref="B4" xr:uid="{00000000-0002-0000-0000-00000B000000}"/>
    <dataValidation allowBlank="1" showInputMessage="1" showErrorMessage="1" prompt="Enter Notes in this cell" sqref="E13:H14" xr:uid="{00000000-0002-0000-0000-00000C000000}"/>
    <dataValidation allowBlank="1" showInputMessage="1" showErrorMessage="1" prompt="Enter Notes in the cell at right" sqref="D13:D14" xr:uid="{00000000-0002-0000-0000-00000D000000}"/>
    <dataValidation allowBlank="1" showInputMessage="1" showErrorMessage="1" prompt="The year in this cell is automatically updated. Select another year in cell K3 to change the year" sqref="C1" xr:uid="{68DB1B5F-672F-42EA-B173-279D18DF96BF}"/>
  </dataValidations>
  <printOptions horizontalCentered="1" verticalCentered="1"/>
  <pageMargins left="0.7" right="0.7" top="0.75" bottom="0.75" header="0.3" footer="0.3"/>
  <pageSetup scale="89" orientation="landscape" r:id="rId1"/>
  <headerFooter differentFirst="1" alignWithMargins="0">
    <oddFooter>Page &amp;P of &amp;N</oddFooter>
  </headerFooter>
  <extLst>
    <ext xmlns:mx="http://schemas.microsoft.com/office/mac/excel/2008/main" uri="{64002731-A6B0-56B0-2670-7721B7C09600}">
      <mx:PLV Mode="0" OnePage="0" WScale="0"/>
    </ext>
  </extLst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codeName="Sheet10">
    <tabColor theme="9" tint="-0.249977111117893"/>
    <pageSetUpPr fitToPage="1"/>
  </sheetPr>
  <dimension ref="B1:H14"/>
  <sheetViews>
    <sheetView showGridLines="0" zoomScaleNormal="100" workbookViewId="0">
      <selection activeCell="D10" sqref="D10"/>
    </sheetView>
  </sheetViews>
  <sheetFormatPr defaultColWidth="8.92578125" defaultRowHeight="14"/>
  <cols>
    <col min="1" max="1" width="2.78515625" customWidth="1"/>
    <col min="2" max="2" width="18.42578125" customWidth="1"/>
    <col min="3" max="8" width="17.78515625" customWidth="1"/>
    <col min="9" max="9" width="2.78515625" customWidth="1"/>
  </cols>
  <sheetData>
    <row r="1" spans="2:8" ht="59.25" customHeight="1">
      <c r="B1" s="62" t="str">
        <f>"October "&amp;CalendarYear</f>
        <v>October 2026</v>
      </c>
      <c r="C1" s="54"/>
      <c r="D1" s="54"/>
      <c r="E1" s="55"/>
      <c r="F1" s="55"/>
      <c r="G1" s="55"/>
      <c r="H1" s="56" t="s">
        <v>5</v>
      </c>
    </row>
    <row r="2" spans="2:8" ht="21.75" customHeight="1">
      <c r="B2" s="5" t="str">
        <f>IF(WeekStart="SUNDAY", "SUNDAY","MONDAY")</f>
        <v>SUNDAY</v>
      </c>
      <c r="C2" s="5" t="str">
        <f t="shared" ref="C2:H2" si="0">UPPER(TEXT(C3,"dddd"))</f>
        <v>MONDAY</v>
      </c>
      <c r="D2" s="5" t="str">
        <f t="shared" si="0"/>
        <v>TUESDAY</v>
      </c>
      <c r="E2" s="5" t="str">
        <f t="shared" si="0"/>
        <v>WEDNESDAY</v>
      </c>
      <c r="F2" s="5" t="str">
        <f t="shared" si="0"/>
        <v>THURSDAY</v>
      </c>
      <c r="G2" s="5" t="str">
        <f t="shared" si="0"/>
        <v>FRIDAY</v>
      </c>
      <c r="H2" s="5" t="str">
        <f t="shared" si="0"/>
        <v>SATURDAY</v>
      </c>
    </row>
    <row r="3" spans="2:8" ht="19.5" customHeight="1">
      <c r="B3" s="11">
        <f t="array" ref="B3:H3">DaysAndWeeks+DATE(CalendarYear,10,1)-WEEKDAY(DATE(CalendarYear,10,1),(WeekStart="Monday")+1)+1</f>
        <v>46292</v>
      </c>
      <c r="C3" s="11">
        <v>46293</v>
      </c>
      <c r="D3" s="11">
        <v>46294</v>
      </c>
      <c r="E3" s="11">
        <v>46295</v>
      </c>
      <c r="F3" s="11">
        <v>46296</v>
      </c>
      <c r="G3" s="11">
        <v>46297</v>
      </c>
      <c r="H3" s="11">
        <v>46298</v>
      </c>
    </row>
    <row r="4" spans="2:8" ht="57.9" customHeight="1">
      <c r="B4" s="11"/>
      <c r="C4" s="11"/>
      <c r="D4" s="11"/>
      <c r="E4" s="11"/>
      <c r="F4" s="11"/>
      <c r="G4" s="11"/>
      <c r="H4" s="11"/>
    </row>
    <row r="5" spans="2:8" ht="19.5" customHeight="1">
      <c r="B5" s="9">
        <f t="array" ref="B5:H5">DaysAndWeeks+DATE(CalendarYear,10,1)-WEEKDAY(DATE(CalendarYear,10,1),(WeekStart="Monday")+1)+8</f>
        <v>46299</v>
      </c>
      <c r="C5" s="9">
        <v>46300</v>
      </c>
      <c r="D5" s="9">
        <v>46301</v>
      </c>
      <c r="E5" s="9">
        <v>46302</v>
      </c>
      <c r="F5" s="9">
        <v>46303</v>
      </c>
      <c r="G5" s="9">
        <v>46304</v>
      </c>
      <c r="H5" s="9">
        <v>46305</v>
      </c>
    </row>
    <row r="6" spans="2:8" ht="57.9" customHeight="1">
      <c r="B6" s="9"/>
      <c r="C6" s="9" t="s">
        <v>6</v>
      </c>
      <c r="D6" s="9"/>
      <c r="E6" s="9"/>
      <c r="F6" s="9"/>
      <c r="G6" s="9"/>
      <c r="H6" s="9"/>
    </row>
    <row r="7" spans="2:8" ht="19.5" customHeight="1">
      <c r="B7" s="11">
        <f t="array" ref="B7:H7">DaysAndWeeks+DATE(CalendarYear,10,1)-WEEKDAY(DATE(CalendarYear,10,1),(WeekStart="Monday")+1)+15</f>
        <v>46306</v>
      </c>
      <c r="C7" s="11">
        <v>46307</v>
      </c>
      <c r="D7" s="11">
        <v>46308</v>
      </c>
      <c r="E7" s="11">
        <v>46309</v>
      </c>
      <c r="F7" s="11">
        <v>46310</v>
      </c>
      <c r="G7" s="11">
        <v>46311</v>
      </c>
      <c r="H7" s="11">
        <v>46312</v>
      </c>
    </row>
    <row r="8" spans="2:8" ht="57.9" customHeight="1">
      <c r="B8" s="11"/>
      <c r="C8" s="9" t="s">
        <v>12</v>
      </c>
      <c r="D8" s="11"/>
      <c r="E8" s="11"/>
      <c r="F8" s="11"/>
      <c r="G8" s="11"/>
      <c r="H8" s="11"/>
    </row>
    <row r="9" spans="2:8" ht="19.5" customHeight="1">
      <c r="B9" s="9">
        <f t="array" ref="B9:H9">DaysAndWeeks+DATE(CalendarYear,10,1)-WEEKDAY(DATE(CalendarYear,10,1),(WeekStart="Monday")+1)+22</f>
        <v>46313</v>
      </c>
      <c r="C9" s="9">
        <v>46314</v>
      </c>
      <c r="D9" s="9">
        <v>46315</v>
      </c>
      <c r="E9" s="9">
        <v>46316</v>
      </c>
      <c r="F9" s="9">
        <v>46317</v>
      </c>
      <c r="G9" s="9">
        <v>46318</v>
      </c>
      <c r="H9" s="9">
        <v>46319</v>
      </c>
    </row>
    <row r="10" spans="2:8" ht="57.9" customHeight="1">
      <c r="B10" s="9"/>
      <c r="C10" s="9" t="s">
        <v>6</v>
      </c>
      <c r="D10" s="9"/>
      <c r="E10" s="9"/>
      <c r="F10" s="69" t="s">
        <v>10</v>
      </c>
      <c r="G10" s="9"/>
      <c r="H10" s="9"/>
    </row>
    <row r="11" spans="2:8" ht="19.5" customHeight="1">
      <c r="B11" s="11">
        <f t="array" ref="B11:H11">DaysAndWeeks+DATE(CalendarYear,10,1)-WEEKDAY(DATE(CalendarYear,10,1),(WeekStart="Monday")+1)+29</f>
        <v>46320</v>
      </c>
      <c r="C11" s="11">
        <v>46321</v>
      </c>
      <c r="D11" s="11">
        <v>46322</v>
      </c>
      <c r="E11" s="11">
        <v>46323</v>
      </c>
      <c r="F11" s="11">
        <v>46324</v>
      </c>
      <c r="G11" s="11">
        <v>46325</v>
      </c>
      <c r="H11" s="11">
        <v>46326</v>
      </c>
    </row>
    <row r="12" spans="2:8" ht="57.9" customHeight="1">
      <c r="B12" s="11"/>
      <c r="C12" s="11"/>
      <c r="D12" s="11"/>
      <c r="E12" s="11"/>
      <c r="F12" s="11"/>
      <c r="G12" s="11"/>
      <c r="H12" s="11"/>
    </row>
    <row r="13" spans="2:8" ht="19.5" customHeight="1">
      <c r="B13" s="9">
        <f t="array" ref="B13:C13">DaysAndWeeks+DATE(CalendarYear,10,1)-WEEKDAY(DATE(CalendarYear,10,1),(WeekStart="Monday")+1)+36</f>
        <v>46327</v>
      </c>
      <c r="C13" s="9">
        <v>46328</v>
      </c>
      <c r="D13" s="7" t="s">
        <v>1</v>
      </c>
      <c r="E13" s="68" t="s">
        <v>9</v>
      </c>
      <c r="F13" s="63"/>
      <c r="G13" s="63"/>
      <c r="H13" s="64"/>
    </row>
    <row r="14" spans="2:8" ht="57.9" customHeight="1">
      <c r="B14" s="9"/>
      <c r="C14" s="9"/>
      <c r="D14" s="8" t="s">
        <v>7</v>
      </c>
      <c r="E14" s="65"/>
      <c r="F14" s="65"/>
      <c r="G14" s="65"/>
      <c r="H14" s="66"/>
    </row>
  </sheetData>
  <mergeCells count="1">
    <mergeCell ref="E13:H14"/>
  </mergeCells>
  <conditionalFormatting sqref="B13:D13">
    <cfRule type="expression" dxfId="8" priority="1">
      <formula>AND(DAY(B13)&gt;=1,DAY(B13)&lt;=15)</formula>
    </cfRule>
  </conditionalFormatting>
  <conditionalFormatting sqref="B3:G3">
    <cfRule type="expression" dxfId="7" priority="3">
      <formula>DAY(B3)&gt;8</formula>
    </cfRule>
  </conditionalFormatting>
  <conditionalFormatting sqref="B11:H11">
    <cfRule type="expression" dxfId="6" priority="4">
      <formula>AND(DAY(B11)&gt;=1,DAY(B11)&lt;=15)</formula>
    </cfRule>
  </conditionalFormatting>
  <dataValidations count="9">
    <dataValidation allowBlank="1" showInputMessage="1" showErrorMessage="1" prompt="Automatically determined weekday" sqref="C2:H2" xr:uid="{00000000-0002-0000-0900-000000000000}"/>
    <dataValidation allowBlank="1" showErrorMessage="1" prompt="The year in this cell is automatically updated based on the year entered in January worksheet. Calendar below has dates for previous and next month with lighter font shade" sqref="B1" xr:uid="{00000000-0002-0000-0900-000001000000}"/>
    <dataValidation allowBlank="1" showInputMessage="1" showErrorMessage="1" prompt="This row &amp; rows 5, 7, 9, 11 &amp; 13 contain calendar days of the week. If this cell doesn’t contain the number 1, then it is a day from the previous month. Enter notes in cell E13" sqref="B3" xr:uid="{00000000-0002-0000-0900-000002000000}"/>
    <dataValidation allowBlank="1" showInputMessage="1" showErrorMessage="1" prompt="This row contains the weekday names for this calendar. This cell contains the starting day of the week. To change the starting day, enter a new weekday in cell K4 of the January worksheet" sqref="B2" xr:uid="{00000000-0002-0000-0900-000003000000}"/>
    <dataValidation allowBlank="1" showInputMessage="1" showErrorMessage="1" prompt="October month calendar" sqref="A1" xr:uid="{00000000-0002-0000-0900-000005000000}"/>
    <dataValidation allowBlank="1" showInputMessage="1" showErrorMessage="1" prompt="Enter Notes in the cell at right" sqref="D13:D14" xr:uid="{00000000-0002-0000-0900-000006000000}"/>
    <dataValidation allowBlank="1" showInputMessage="1" showErrorMessage="1" prompt="Enter Notes in this cell" sqref="E13:H14" xr:uid="{A135DF21-C3BA-4938-A447-1A8B4C654AE9}"/>
    <dataValidation allowBlank="1" showInputMessage="1" showErrorMessage="1" prompt="This row &amp; rows 6, 8, 10, 12, &amp; 14 are cells for entering daily notes related to the calendar day in the cell above" sqref="B4" xr:uid="{00000000-0002-0000-0900-000008000000}"/>
    <dataValidation allowBlank="1" showInputMessage="1" showErrorMessage="1" prompt="The year in this cell is automatically updated. Select another year in cell K3 of the January worksheet to change the year" sqref="C1" xr:uid="{873421E6-8E6D-4E29-8E27-EC2434AD0373}"/>
  </dataValidations>
  <printOptions horizontalCentered="1" verticalCentered="1"/>
  <pageMargins left="0.7" right="0.7" top="0.75" bottom="0.75" header="0.3" footer="0.3"/>
  <pageSetup scale="89" orientation="landscape" r:id="rId1"/>
  <headerFooter differentFirst="1">
    <oddFooter>Page &amp;P of 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 codeName="Sheet11">
    <tabColor theme="9" tint="-0.499984740745262"/>
    <pageSetUpPr fitToPage="1"/>
  </sheetPr>
  <dimension ref="B1:H14"/>
  <sheetViews>
    <sheetView showGridLines="0" zoomScaleNormal="100" workbookViewId="0"/>
  </sheetViews>
  <sheetFormatPr defaultColWidth="8.92578125" defaultRowHeight="14"/>
  <cols>
    <col min="1" max="1" width="2.78515625" customWidth="1"/>
    <col min="2" max="2" width="18.42578125" customWidth="1"/>
    <col min="3" max="8" width="17.78515625" customWidth="1"/>
    <col min="9" max="9" width="2.78515625" customWidth="1"/>
  </cols>
  <sheetData>
    <row r="1" spans="2:8" ht="59.25" customHeight="1">
      <c r="B1" s="57" t="str">
        <f>"November "&amp;CalendarYear</f>
        <v>November 2026</v>
      </c>
      <c r="C1" s="51"/>
      <c r="D1" s="51"/>
      <c r="E1" s="52"/>
      <c r="F1" s="52"/>
      <c r="G1" s="52"/>
      <c r="H1" s="53"/>
    </row>
    <row r="2" spans="2:8" ht="21.75" customHeight="1">
      <c r="B2" s="5" t="str">
        <f>IF(WeekStart="SUNDAY", "SUNDAY","MONDAY")</f>
        <v>SUNDAY</v>
      </c>
      <c r="C2" s="5" t="str">
        <f t="shared" ref="C2:H2" si="0">UPPER(TEXT(C3,"dddd"))</f>
        <v>MONDAY</v>
      </c>
      <c r="D2" s="5" t="str">
        <f t="shared" si="0"/>
        <v>TUESDAY</v>
      </c>
      <c r="E2" s="5" t="str">
        <f t="shared" si="0"/>
        <v>WEDNESDAY</v>
      </c>
      <c r="F2" s="5" t="str">
        <f t="shared" si="0"/>
        <v>THURSDAY</v>
      </c>
      <c r="G2" s="5" t="str">
        <f t="shared" si="0"/>
        <v>FRIDAY</v>
      </c>
      <c r="H2" s="5" t="str">
        <f t="shared" si="0"/>
        <v>SATURDAY</v>
      </c>
    </row>
    <row r="3" spans="2:8" ht="19.5" customHeight="1">
      <c r="B3" s="11">
        <f t="array" ref="B3:H3">DaysAndWeeks+DATE(CalendarYear,11,1)-WEEKDAY(DATE(CalendarYear,11,1),(WeekStart="Monday")+1)+1</f>
        <v>46327</v>
      </c>
      <c r="C3" s="11">
        <v>46328</v>
      </c>
      <c r="D3" s="11">
        <v>46329</v>
      </c>
      <c r="E3" s="11">
        <v>46330</v>
      </c>
      <c r="F3" s="11">
        <v>46331</v>
      </c>
      <c r="G3" s="11">
        <v>46332</v>
      </c>
      <c r="H3" s="11">
        <v>46333</v>
      </c>
    </row>
    <row r="4" spans="2:8" ht="57.9" customHeight="1">
      <c r="B4" s="11"/>
      <c r="C4" s="11"/>
      <c r="D4" s="11"/>
      <c r="E4" s="11"/>
      <c r="F4" s="11"/>
      <c r="G4" s="11"/>
      <c r="H4" s="11"/>
    </row>
    <row r="5" spans="2:8" ht="19.5" customHeight="1">
      <c r="B5" s="9">
        <f t="array" ref="B5:H5">DaysAndWeeks+DATE(CalendarYear,11,1)-WEEKDAY(DATE(CalendarYear,11,1),(WeekStart="Monday")+1)+8</f>
        <v>46334</v>
      </c>
      <c r="C5" s="9">
        <v>46335</v>
      </c>
      <c r="D5" s="9">
        <v>46336</v>
      </c>
      <c r="E5" s="9">
        <v>46337</v>
      </c>
      <c r="F5" s="9">
        <v>46338</v>
      </c>
      <c r="G5" s="9">
        <v>46339</v>
      </c>
      <c r="H5" s="9">
        <v>46340</v>
      </c>
    </row>
    <row r="6" spans="2:8" ht="57.9" customHeight="1">
      <c r="B6" s="9"/>
      <c r="C6" s="9"/>
      <c r="D6" s="9"/>
      <c r="E6" s="9"/>
      <c r="F6" s="9"/>
      <c r="G6" s="9"/>
      <c r="H6" s="9"/>
    </row>
    <row r="7" spans="2:8" ht="19.5" customHeight="1">
      <c r="B7" s="11">
        <f t="array" ref="B7:H7">DaysAndWeeks+DATE(CalendarYear,11,1)-WEEKDAY(DATE(CalendarYear,11,1),(WeekStart="Monday")+1)+15</f>
        <v>46341</v>
      </c>
      <c r="C7" s="11">
        <v>46342</v>
      </c>
      <c r="D7" s="11">
        <v>46343</v>
      </c>
      <c r="E7" s="11">
        <v>46344</v>
      </c>
      <c r="F7" s="11">
        <v>46345</v>
      </c>
      <c r="G7" s="11">
        <v>46346</v>
      </c>
      <c r="H7" s="11">
        <v>46347</v>
      </c>
    </row>
    <row r="8" spans="2:8" ht="57.9" customHeight="1">
      <c r="B8" s="11"/>
      <c r="C8" s="11"/>
      <c r="D8" s="11"/>
      <c r="E8" s="11"/>
      <c r="F8" s="11"/>
      <c r="G8" s="11"/>
      <c r="H8" s="11"/>
    </row>
    <row r="9" spans="2:8" ht="19.5" customHeight="1">
      <c r="B9" s="9">
        <f t="array" ref="B9:H9">DaysAndWeeks+DATE(CalendarYear,11,1)-WEEKDAY(DATE(CalendarYear,11,1),(WeekStart="Monday")+1)+22</f>
        <v>46348</v>
      </c>
      <c r="C9" s="9">
        <v>46349</v>
      </c>
      <c r="D9" s="9">
        <v>46350</v>
      </c>
      <c r="E9" s="9">
        <v>46351</v>
      </c>
      <c r="F9" s="9">
        <v>46352</v>
      </c>
      <c r="G9" s="9">
        <v>46353</v>
      </c>
      <c r="H9" s="9">
        <v>46354</v>
      </c>
    </row>
    <row r="10" spans="2:8" ht="57.9" customHeight="1">
      <c r="B10" s="9"/>
      <c r="C10" s="9"/>
      <c r="D10" s="9"/>
      <c r="E10" s="9"/>
      <c r="F10" s="9"/>
      <c r="G10" s="9"/>
      <c r="H10" s="9"/>
    </row>
    <row r="11" spans="2:8" ht="19.5" customHeight="1">
      <c r="B11" s="11">
        <f t="array" ref="B11:H11">DaysAndWeeks+DATE(CalendarYear,11,1)-WEEKDAY(DATE(CalendarYear,11,1),(WeekStart="Monday")+1)+29</f>
        <v>46355</v>
      </c>
      <c r="C11" s="11">
        <v>46356</v>
      </c>
      <c r="D11" s="11">
        <v>46357</v>
      </c>
      <c r="E11" s="11">
        <v>46358</v>
      </c>
      <c r="F11" s="11">
        <v>46359</v>
      </c>
      <c r="G11" s="11">
        <v>46360</v>
      </c>
      <c r="H11" s="11">
        <v>46361</v>
      </c>
    </row>
    <row r="12" spans="2:8" ht="57.9" customHeight="1">
      <c r="B12" s="11"/>
      <c r="C12" s="11"/>
      <c r="D12" s="11"/>
      <c r="E12" s="11"/>
      <c r="F12" s="11"/>
      <c r="G12" s="11"/>
      <c r="H12" s="11"/>
    </row>
    <row r="13" spans="2:8" ht="19.5" customHeight="1">
      <c r="B13" s="9">
        <f t="array" ref="B13:C13">DaysAndWeeks+DATE(CalendarYear,11,1)-WEEKDAY(DATE(CalendarYear,11,1),(WeekStart="Monday")+1)+36</f>
        <v>46362</v>
      </c>
      <c r="C13" s="9">
        <v>46363</v>
      </c>
      <c r="D13" s="7" t="s">
        <v>1</v>
      </c>
      <c r="E13" s="63"/>
      <c r="F13" s="63"/>
      <c r="G13" s="63"/>
      <c r="H13" s="64"/>
    </row>
    <row r="14" spans="2:8" ht="57.9" customHeight="1">
      <c r="B14" s="9"/>
      <c r="C14" s="9"/>
      <c r="D14" s="8"/>
      <c r="E14" s="65"/>
      <c r="F14" s="65"/>
      <c r="G14" s="65"/>
      <c r="H14" s="66"/>
    </row>
  </sheetData>
  <mergeCells count="1">
    <mergeCell ref="E13:H14"/>
  </mergeCells>
  <conditionalFormatting sqref="B13:D13">
    <cfRule type="expression" dxfId="5" priority="1">
      <formula>AND(DAY(B13)&gt;=1,DAY(B13)&lt;=15)</formula>
    </cfRule>
  </conditionalFormatting>
  <conditionalFormatting sqref="B3:G3">
    <cfRule type="expression" dxfId="4" priority="4">
      <formula>DAY(B3)&gt;8</formula>
    </cfRule>
  </conditionalFormatting>
  <conditionalFormatting sqref="B11:H11">
    <cfRule type="expression" dxfId="3" priority="5">
      <formula>AND(DAY(B11)&gt;=1,DAY(B11)&lt;=15)</formula>
    </cfRule>
  </conditionalFormatting>
  <dataValidations count="9">
    <dataValidation allowBlank="1" showInputMessage="1" showErrorMessage="1" prompt="Automatically determined weekday" sqref="C2:H2" xr:uid="{00000000-0002-0000-0A00-000000000000}"/>
    <dataValidation allowBlank="1" showErrorMessage="1" prompt="The year in this cell is automatically updated based on the year entered in January worksheet. Calendar below has dates for previous and next month with lighter font shade" sqref="B1" xr:uid="{00000000-0002-0000-0A00-000001000000}"/>
    <dataValidation allowBlank="1" showInputMessage="1" showErrorMessage="1" prompt="This row &amp; rows 5, 7, 9, 11 &amp; 13 contain calendar days of the week. If this cell doesn’t contain the number 1, then it is a day from the previous month. Enter notes in cell E13" sqref="B3" xr:uid="{00000000-0002-0000-0A00-000002000000}"/>
    <dataValidation allowBlank="1" showInputMessage="1" showErrorMessage="1" prompt="This row contains the weekday names for this calendar. This cell contains the starting day of the week. To change the starting day, enter a new weekday in cell K4 of the January worksheet" sqref="B2" xr:uid="{00000000-0002-0000-0A00-000003000000}"/>
    <dataValidation allowBlank="1" showInputMessage="1" showErrorMessage="1" prompt="November month calendar" sqref="A1" xr:uid="{00000000-0002-0000-0A00-000005000000}"/>
    <dataValidation allowBlank="1" showInputMessage="1" showErrorMessage="1" prompt="Enter Notes in the cell at right" sqref="D13:D14" xr:uid="{00000000-0002-0000-0A00-000006000000}"/>
    <dataValidation allowBlank="1" showInputMessage="1" showErrorMessage="1" prompt="Enter Notes in this cell" sqref="E13:H14" xr:uid="{00000000-0002-0000-0A00-000007000000}"/>
    <dataValidation allowBlank="1" showInputMessage="1" showErrorMessage="1" prompt="This row &amp; rows 6, 8, 10, 12, &amp; 14 are cells for entering daily notes related to the calendar day in the cell above" sqref="B4" xr:uid="{00000000-0002-0000-0A00-000008000000}"/>
    <dataValidation allowBlank="1" showInputMessage="1" showErrorMessage="1" prompt="The year in this cell is automatically updated. Select another year in cell K3 of the January worksheet to change the year" sqref="C1" xr:uid="{3A4E290F-6134-4539-A45D-9C6B0C71CC5F}"/>
  </dataValidations>
  <printOptions horizontalCentered="1" verticalCentered="1"/>
  <pageMargins left="0.7" right="0.7" top="0.75" bottom="0.75" header="0.3" footer="0.3"/>
  <pageSetup scale="89" orientation="landscape" r:id="rId1"/>
  <headerFooter differentFirst="1">
    <oddFooter>Page &amp;P of 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 codeName="Sheet12">
    <tabColor theme="6" tint="-0.249977111117893"/>
    <pageSetUpPr fitToPage="1"/>
  </sheetPr>
  <dimension ref="B1:H14"/>
  <sheetViews>
    <sheetView showGridLines="0" zoomScaleNormal="100" workbookViewId="0"/>
  </sheetViews>
  <sheetFormatPr defaultColWidth="8.92578125" defaultRowHeight="14"/>
  <cols>
    <col min="1" max="1" width="2.78515625" customWidth="1"/>
    <col min="2" max="2" width="18.42578125" customWidth="1"/>
    <col min="3" max="8" width="17.78515625" customWidth="1"/>
    <col min="9" max="9" width="2.78515625" customWidth="1"/>
  </cols>
  <sheetData>
    <row r="1" spans="2:8" ht="59.25" customHeight="1">
      <c r="B1" s="58" t="str">
        <f>"December "&amp;CalendarYear</f>
        <v>December 2026</v>
      </c>
      <c r="C1" s="59"/>
      <c r="D1" s="59"/>
      <c r="E1" s="60"/>
      <c r="F1" s="60"/>
      <c r="G1" s="60"/>
      <c r="H1" s="61"/>
    </row>
    <row r="2" spans="2:8" ht="21.75" customHeight="1">
      <c r="B2" s="5" t="str">
        <f>IF(WeekStart="SUNDAY", "SUNDAY","MONDAY")</f>
        <v>SUNDAY</v>
      </c>
      <c r="C2" s="5" t="str">
        <f t="shared" ref="C2:H2" si="0">UPPER(TEXT(C3,"dddd"))</f>
        <v>MONDAY</v>
      </c>
      <c r="D2" s="5" t="str">
        <f t="shared" si="0"/>
        <v>TUESDAY</v>
      </c>
      <c r="E2" s="5" t="str">
        <f t="shared" si="0"/>
        <v>WEDNESDAY</v>
      </c>
      <c r="F2" s="5" t="str">
        <f t="shared" si="0"/>
        <v>THURSDAY</v>
      </c>
      <c r="G2" s="5" t="str">
        <f t="shared" si="0"/>
        <v>FRIDAY</v>
      </c>
      <c r="H2" s="5" t="str">
        <f t="shared" si="0"/>
        <v>SATURDAY</v>
      </c>
    </row>
    <row r="3" spans="2:8" ht="19.5" customHeight="1">
      <c r="B3" s="11">
        <f t="array" ref="B3:H3">DaysAndWeeks+DATE(CalendarYear,12,1)-WEEKDAY(DATE(CalendarYear,12,1),(WeekStart="Monday")+1)+1</f>
        <v>46355</v>
      </c>
      <c r="C3" s="11">
        <v>46356</v>
      </c>
      <c r="D3" s="11">
        <v>46357</v>
      </c>
      <c r="E3" s="11">
        <v>46358</v>
      </c>
      <c r="F3" s="11">
        <v>46359</v>
      </c>
      <c r="G3" s="11">
        <v>46360</v>
      </c>
      <c r="H3" s="11">
        <v>46361</v>
      </c>
    </row>
    <row r="4" spans="2:8" ht="57.9" customHeight="1">
      <c r="B4" s="11"/>
      <c r="C4" s="11"/>
      <c r="D4" s="11"/>
      <c r="E4" s="11"/>
      <c r="F4" s="11"/>
      <c r="G4" s="11"/>
      <c r="H4" s="11"/>
    </row>
    <row r="5" spans="2:8" ht="19.5" customHeight="1">
      <c r="B5" s="9">
        <f t="array" ref="B5:H5">DaysAndWeeks+DATE(CalendarYear,12,1)-WEEKDAY(DATE(CalendarYear,12,1),(WeekStart="Monday")+1)+8</f>
        <v>46362</v>
      </c>
      <c r="C5" s="9">
        <v>46363</v>
      </c>
      <c r="D5" s="9">
        <v>46364</v>
      </c>
      <c r="E5" s="9">
        <v>46365</v>
      </c>
      <c r="F5" s="9">
        <v>46366</v>
      </c>
      <c r="G5" s="9">
        <v>46367</v>
      </c>
      <c r="H5" s="9">
        <v>46368</v>
      </c>
    </row>
    <row r="6" spans="2:8" ht="57.9" customHeight="1">
      <c r="B6" s="9"/>
      <c r="C6" s="9"/>
      <c r="D6" s="9"/>
      <c r="E6" s="9"/>
      <c r="F6" s="9"/>
      <c r="G6" s="9"/>
      <c r="H6" s="9"/>
    </row>
    <row r="7" spans="2:8" ht="19.5" customHeight="1">
      <c r="B7" s="11">
        <f t="array" ref="B7:H7">DaysAndWeeks+DATE(CalendarYear,12,1)-WEEKDAY(DATE(CalendarYear,12,1),(WeekStart="Monday")+1)+15</f>
        <v>46369</v>
      </c>
      <c r="C7" s="11">
        <v>46370</v>
      </c>
      <c r="D7" s="11">
        <v>46371</v>
      </c>
      <c r="E7" s="11">
        <v>46372</v>
      </c>
      <c r="F7" s="11">
        <v>46373</v>
      </c>
      <c r="G7" s="11">
        <v>46374</v>
      </c>
      <c r="H7" s="11">
        <v>46375</v>
      </c>
    </row>
    <row r="8" spans="2:8" ht="57.9" customHeight="1">
      <c r="B8" s="11"/>
      <c r="C8" s="11"/>
      <c r="D8" s="11"/>
      <c r="E8" s="11"/>
      <c r="F8" s="11"/>
      <c r="G8" s="11"/>
      <c r="H8" s="11"/>
    </row>
    <row r="9" spans="2:8" ht="19.5" customHeight="1">
      <c r="B9" s="9">
        <f t="array" ref="B9:H9">DaysAndWeeks+DATE(CalendarYear,12,1)-WEEKDAY(DATE(CalendarYear,12,1),(WeekStart="Monday")+1)+22</f>
        <v>46376</v>
      </c>
      <c r="C9" s="9">
        <v>46377</v>
      </c>
      <c r="D9" s="9">
        <v>46378</v>
      </c>
      <c r="E9" s="9">
        <v>46379</v>
      </c>
      <c r="F9" s="9">
        <v>46380</v>
      </c>
      <c r="G9" s="9">
        <v>46381</v>
      </c>
      <c r="H9" s="9">
        <v>46382</v>
      </c>
    </row>
    <row r="10" spans="2:8" ht="57.9" customHeight="1">
      <c r="B10" s="9"/>
      <c r="C10" s="9"/>
      <c r="D10" s="9"/>
      <c r="E10" s="9"/>
      <c r="F10" s="9"/>
      <c r="G10" s="9"/>
      <c r="H10" s="9"/>
    </row>
    <row r="11" spans="2:8" ht="19.5" customHeight="1">
      <c r="B11" s="11">
        <f t="array" ref="B11:H11">DaysAndWeeks+DATE(CalendarYear,12,1)-WEEKDAY(DATE(CalendarYear,12,1),(WeekStart="Monday")+1)+29</f>
        <v>46383</v>
      </c>
      <c r="C11" s="11">
        <v>46384</v>
      </c>
      <c r="D11" s="11">
        <v>46385</v>
      </c>
      <c r="E11" s="11">
        <v>46386</v>
      </c>
      <c r="F11" s="11">
        <v>46387</v>
      </c>
      <c r="G11" s="11">
        <v>46388</v>
      </c>
      <c r="H11" s="11">
        <v>46389</v>
      </c>
    </row>
    <row r="12" spans="2:8" ht="57.9" customHeight="1">
      <c r="B12" s="11"/>
      <c r="C12" s="11"/>
      <c r="D12" s="11"/>
      <c r="E12" s="11"/>
      <c r="F12" s="11"/>
      <c r="G12" s="11"/>
      <c r="H12" s="11"/>
    </row>
    <row r="13" spans="2:8" ht="19.5" customHeight="1">
      <c r="B13" s="9">
        <f t="array" ref="B13:C13">DaysAndWeeks+DATE(CalendarYear,12,1)-WEEKDAY(DATE(CalendarYear,12,1),(WeekStart="Monday")+1)+36</f>
        <v>46390</v>
      </c>
      <c r="C13" s="9">
        <v>46391</v>
      </c>
      <c r="D13" s="7" t="s">
        <v>1</v>
      </c>
      <c r="E13" s="63"/>
      <c r="F13" s="63"/>
      <c r="G13" s="63"/>
      <c r="H13" s="64"/>
    </row>
    <row r="14" spans="2:8" ht="57.9" customHeight="1">
      <c r="B14" s="9"/>
      <c r="C14" s="9"/>
      <c r="D14" s="8"/>
      <c r="E14" s="65"/>
      <c r="F14" s="65"/>
      <c r="G14" s="65"/>
      <c r="H14" s="66"/>
    </row>
  </sheetData>
  <mergeCells count="1">
    <mergeCell ref="E13:H14"/>
  </mergeCells>
  <conditionalFormatting sqref="B13:D13">
    <cfRule type="expression" dxfId="2" priority="1">
      <formula>AND(DAY(B13)&gt;=1,DAY(B13)&lt;=15)</formula>
    </cfRule>
  </conditionalFormatting>
  <conditionalFormatting sqref="B3:G3">
    <cfRule type="expression" dxfId="1" priority="3">
      <formula>DAY(B3)&gt;8</formula>
    </cfRule>
  </conditionalFormatting>
  <conditionalFormatting sqref="B11:H11">
    <cfRule type="expression" dxfId="0" priority="4">
      <formula>AND(DAY(B11)&gt;=1,DAY(B11)&lt;=15)</formula>
    </cfRule>
  </conditionalFormatting>
  <dataValidations count="9">
    <dataValidation allowBlank="1" showInputMessage="1" showErrorMessage="1" prompt="Automatically determined weekday" sqref="C2:H2" xr:uid="{00000000-0002-0000-0B00-000000000000}"/>
    <dataValidation allowBlank="1" showErrorMessage="1" prompt="The year in this cell is automatically updated based on the year entered in January worksheet. Calendar below has dates for previous and next month with lighter font shade" sqref="B1" xr:uid="{00000000-0002-0000-0B00-000001000000}"/>
    <dataValidation allowBlank="1" showInputMessage="1" showErrorMessage="1" prompt="This row &amp; rows 5, 7, 9, 11 &amp; 13 contain calendar days of the week. If this cell doesn’t contain the number 1, then it is a day from the previous month. Enter notes in cell E13" sqref="B3" xr:uid="{00000000-0002-0000-0B00-000002000000}"/>
    <dataValidation allowBlank="1" showInputMessage="1" showErrorMessage="1" prompt="This row contains the weekday names for this calendar. This cell contains the starting day of the week. To change the starting day, enter a new weekday in cell K4 of the January worksheet" sqref="B2" xr:uid="{00000000-0002-0000-0B00-000003000000}"/>
    <dataValidation allowBlank="1" showInputMessage="1" showErrorMessage="1" prompt="December month calendar" sqref="A1" xr:uid="{00000000-0002-0000-0B00-000005000000}"/>
    <dataValidation allowBlank="1" showInputMessage="1" showErrorMessage="1" prompt="Enter Notes in the cell at right" sqref="D13:D14" xr:uid="{00000000-0002-0000-0B00-000006000000}"/>
    <dataValidation allowBlank="1" showInputMessage="1" showErrorMessage="1" prompt="Enter Notes in this cell" sqref="E13:H14" xr:uid="{00000000-0002-0000-0B00-000007000000}"/>
    <dataValidation allowBlank="1" showInputMessage="1" showErrorMessage="1" prompt="This row &amp; rows 6, 8, 10, 12, &amp; 14 are cells for entering daily notes related to the calendar day in the cell above" sqref="B4" xr:uid="{00000000-0002-0000-0B00-000008000000}"/>
    <dataValidation allowBlank="1" showInputMessage="1" showErrorMessage="1" prompt="The year in this cell is automatically updated. Select another year in cell K3 of the January worksheet to change the year" sqref="C1" xr:uid="{0ED9C6F5-D117-4D38-BF48-93FAA0D1B91E}"/>
  </dataValidations>
  <printOptions horizontalCentered="1" verticalCentered="1"/>
  <pageMargins left="0.7" right="0.7" top="0.75" bottom="0.75" header="0.3" footer="0.3"/>
  <pageSetup scale="89" orientation="landscape" r:id="rId1"/>
  <headerFooter differentFirst="1">
    <oddFooter>Page &amp;P of 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>
    <tabColor theme="6" tint="0.39997558519241921"/>
    <pageSetUpPr fitToPage="1"/>
  </sheetPr>
  <dimension ref="A1:H14"/>
  <sheetViews>
    <sheetView showGridLines="0" zoomScaleNormal="100" workbookViewId="0"/>
  </sheetViews>
  <sheetFormatPr defaultColWidth="8.92578125" defaultRowHeight="14"/>
  <cols>
    <col min="1" max="1" width="2.78515625" customWidth="1"/>
    <col min="2" max="2" width="18.42578125" customWidth="1"/>
    <col min="3" max="8" width="17.78515625" customWidth="1"/>
    <col min="9" max="9" width="2.78515625" customWidth="1"/>
    <col min="10" max="10" width="10.640625" customWidth="1"/>
  </cols>
  <sheetData>
    <row r="1" spans="1:8" s="1" customFormat="1" ht="59.25" customHeight="1">
      <c r="A1"/>
      <c r="B1" s="25" t="str">
        <f>"February "&amp;CalendarYear</f>
        <v>February 2026</v>
      </c>
      <c r="C1" s="26"/>
      <c r="D1" s="26"/>
      <c r="E1" s="27"/>
      <c r="F1" s="27"/>
      <c r="G1" s="27"/>
      <c r="H1" s="28"/>
    </row>
    <row r="2" spans="1:8" s="2" customFormat="1" ht="21.75" customHeight="1">
      <c r="A2"/>
      <c r="B2" s="5" t="str">
        <f>IF(WeekStart="SUNDAY", "SUNDAY","MONDAY")</f>
        <v>SUNDAY</v>
      </c>
      <c r="C2" s="5" t="str">
        <f t="shared" ref="C2:H2" si="0">UPPER(TEXT(C3,"dddd"))</f>
        <v>MONDAY</v>
      </c>
      <c r="D2" s="5" t="str">
        <f t="shared" si="0"/>
        <v>TUESDAY</v>
      </c>
      <c r="E2" s="5" t="str">
        <f t="shared" si="0"/>
        <v>WEDNESDAY</v>
      </c>
      <c r="F2" s="5" t="str">
        <f t="shared" si="0"/>
        <v>THURSDAY</v>
      </c>
      <c r="G2" s="5" t="str">
        <f t="shared" si="0"/>
        <v>FRIDAY</v>
      </c>
      <c r="H2" s="5" t="str">
        <f t="shared" si="0"/>
        <v>SATURDAY</v>
      </c>
    </row>
    <row r="3" spans="1:8" s="3" customFormat="1" ht="19.5" customHeight="1">
      <c r="A3"/>
      <c r="B3" s="11">
        <f t="array" ref="B3:H3">DaysAndWeeks+DATE(CalendarYear,2,1)-WEEKDAY(DATE(CalendarYear,2,1),(WeekStart="Monday")+1)+1</f>
        <v>46054</v>
      </c>
      <c r="C3" s="11">
        <v>46055</v>
      </c>
      <c r="D3" s="11">
        <v>46056</v>
      </c>
      <c r="E3" s="11">
        <v>46057</v>
      </c>
      <c r="F3" s="11">
        <v>46058</v>
      </c>
      <c r="G3" s="11">
        <v>46059</v>
      </c>
      <c r="H3" s="11">
        <v>46060</v>
      </c>
    </row>
    <row r="4" spans="1:8" ht="57.9" customHeight="1">
      <c r="B4" s="11"/>
      <c r="C4" s="11"/>
      <c r="D4" s="11"/>
      <c r="E4" s="11"/>
      <c r="F4" s="11"/>
      <c r="G4" s="11"/>
      <c r="H4" s="11"/>
    </row>
    <row r="5" spans="1:8" s="3" customFormat="1" ht="19.5" customHeight="1">
      <c r="A5"/>
      <c r="B5" s="9">
        <f t="array" ref="B5:H5">DaysAndWeeks+DATE(CalendarYear,2,1)-WEEKDAY(DATE(CalendarYear,2,1),(WeekStart="Monday")+1)+8</f>
        <v>46061</v>
      </c>
      <c r="C5" s="9">
        <v>46062</v>
      </c>
      <c r="D5" s="9">
        <v>46063</v>
      </c>
      <c r="E5" s="9">
        <v>46064</v>
      </c>
      <c r="F5" s="9">
        <v>46065</v>
      </c>
      <c r="G5" s="9">
        <v>46066</v>
      </c>
      <c r="H5" s="9">
        <v>46067</v>
      </c>
    </row>
    <row r="6" spans="1:8" ht="57.9" customHeight="1">
      <c r="B6" s="9"/>
      <c r="C6" s="9"/>
      <c r="D6" s="9"/>
      <c r="E6" s="9"/>
      <c r="F6" s="9"/>
      <c r="G6" s="9"/>
      <c r="H6" s="9"/>
    </row>
    <row r="7" spans="1:8" s="3" customFormat="1" ht="19.5" customHeight="1">
      <c r="A7"/>
      <c r="B7" s="11">
        <f t="array" ref="B7:H7">DaysAndWeeks+DATE(CalendarYear,2,1)-WEEKDAY(DATE(CalendarYear,2,1),(WeekStart="Monday")+1)+15</f>
        <v>46068</v>
      </c>
      <c r="C7" s="11">
        <v>46069</v>
      </c>
      <c r="D7" s="11">
        <v>46070</v>
      </c>
      <c r="E7" s="11">
        <v>46071</v>
      </c>
      <c r="F7" s="11">
        <v>46072</v>
      </c>
      <c r="G7" s="11">
        <v>46073</v>
      </c>
      <c r="H7" s="11">
        <v>46074</v>
      </c>
    </row>
    <row r="8" spans="1:8" ht="57.9" customHeight="1">
      <c r="B8" s="11"/>
      <c r="C8" s="11"/>
      <c r="D8" s="11"/>
      <c r="E8" s="11"/>
      <c r="F8" s="11"/>
      <c r="G8" s="11"/>
      <c r="H8" s="11"/>
    </row>
    <row r="9" spans="1:8" s="3" customFormat="1" ht="19.5" customHeight="1">
      <c r="A9"/>
      <c r="B9" s="9">
        <f t="array" ref="B9:H9">DaysAndWeeks+DATE(CalendarYear,2,1)-WEEKDAY(DATE(CalendarYear,2,1),(WeekStart="Monday")+1)+22</f>
        <v>46075</v>
      </c>
      <c r="C9" s="9">
        <v>46076</v>
      </c>
      <c r="D9" s="9">
        <v>46077</v>
      </c>
      <c r="E9" s="9">
        <v>46078</v>
      </c>
      <c r="F9" s="9">
        <v>46079</v>
      </c>
      <c r="G9" s="9">
        <v>46080</v>
      </c>
      <c r="H9" s="9">
        <v>46081</v>
      </c>
    </row>
    <row r="10" spans="1:8" ht="57.9" customHeight="1">
      <c r="B10" s="9"/>
      <c r="C10" s="9"/>
      <c r="D10" s="9"/>
      <c r="E10" s="9"/>
      <c r="F10" s="9"/>
      <c r="G10" s="9"/>
      <c r="H10" s="9"/>
    </row>
    <row r="11" spans="1:8" s="3" customFormat="1" ht="19.5" customHeight="1">
      <c r="A11"/>
      <c r="B11" s="11">
        <f t="array" ref="B11:H11">DaysAndWeeks+DATE(CalendarYear,2,1)-WEEKDAY(DATE(CalendarYear,2,1),(WeekStart="Monday")+1)+29</f>
        <v>46082</v>
      </c>
      <c r="C11" s="11">
        <v>46083</v>
      </c>
      <c r="D11" s="11">
        <v>46084</v>
      </c>
      <c r="E11" s="11">
        <v>46085</v>
      </c>
      <c r="F11" s="11">
        <v>46086</v>
      </c>
      <c r="G11" s="11">
        <v>46087</v>
      </c>
      <c r="H11" s="11">
        <v>46088</v>
      </c>
    </row>
    <row r="12" spans="1:8" ht="57.9" customHeight="1">
      <c r="B12" s="11"/>
      <c r="C12" s="11"/>
      <c r="D12" s="11"/>
      <c r="E12" s="11"/>
      <c r="F12" s="11"/>
      <c r="G12" s="11"/>
      <c r="H12" s="11"/>
    </row>
    <row r="13" spans="1:8" s="3" customFormat="1" ht="19.5" customHeight="1">
      <c r="A13"/>
      <c r="B13" s="9">
        <f t="array" ref="B13:C13">DaysAndWeeks+DATE(CalendarYear,2,1)-WEEKDAY(DATE(CalendarYear,2,1),(WeekStart="Monday")+1)+36</f>
        <v>46089</v>
      </c>
      <c r="C13" s="9">
        <v>46090</v>
      </c>
      <c r="D13" s="7" t="s">
        <v>1</v>
      </c>
      <c r="E13" s="63"/>
      <c r="F13" s="63"/>
      <c r="G13" s="63"/>
      <c r="H13" s="64"/>
    </row>
    <row r="14" spans="1:8" ht="57.9" customHeight="1">
      <c r="B14" s="9"/>
      <c r="C14" s="9"/>
      <c r="D14" s="8"/>
      <c r="E14" s="65"/>
      <c r="F14" s="65"/>
      <c r="G14" s="65"/>
      <c r="H14" s="66"/>
    </row>
  </sheetData>
  <mergeCells count="1">
    <mergeCell ref="E13:H14"/>
  </mergeCells>
  <conditionalFormatting sqref="B13:D13">
    <cfRule type="expression" dxfId="32" priority="1">
      <formula>AND(DAY(B13)&gt;=1,DAY(B13)&lt;=15)</formula>
    </cfRule>
  </conditionalFormatting>
  <conditionalFormatting sqref="B3:G3">
    <cfRule type="expression" dxfId="31" priority="3">
      <formula>DAY(B3)&gt;8</formula>
    </cfRule>
  </conditionalFormatting>
  <conditionalFormatting sqref="B11:H11">
    <cfRule type="expression" dxfId="30" priority="4">
      <formula>AND(DAY(B11)&gt;=1,DAY(B11)&lt;=15)</formula>
    </cfRule>
  </conditionalFormatting>
  <dataValidations count="9">
    <dataValidation allowBlank="1" showInputMessage="1" showErrorMessage="1" prompt="Automatically determined weekday" sqref="C2:H2" xr:uid="{00000000-0002-0000-0100-000000000000}"/>
    <dataValidation allowBlank="1" showErrorMessage="1" prompt="The year in this cell is automatically updated based on the year entered in January worksheet. Calendar below has dates for previous and next month with lighter font shade" sqref="B1" xr:uid="{00000000-0002-0000-0100-000001000000}"/>
    <dataValidation allowBlank="1" showInputMessage="1" showErrorMessage="1" prompt="This row &amp; rows 5, 7, 9, 11 &amp; 13 contain calendar days of the week. If this cell doesn’t contain the number 1, then it is a day from the previous month. Enter notes in cell E13" sqref="B3" xr:uid="{00000000-0002-0000-0100-000002000000}"/>
    <dataValidation allowBlank="1" showInputMessage="1" showErrorMessage="1" prompt="This row contains the weekday names for this calendar. This cell contains the starting day of the week. To change the starting day, enter a new weekday in cell K4 of the January worksheet" sqref="B2" xr:uid="{00000000-0002-0000-0100-000003000000}"/>
    <dataValidation allowBlank="1" showInputMessage="1" showErrorMessage="1" prompt="February month calendar" sqref="A1" xr:uid="{00000000-0002-0000-0100-000005000000}"/>
    <dataValidation allowBlank="1" showInputMessage="1" showErrorMessage="1" prompt="Enter Notes in the cell at right" sqref="D13:D14" xr:uid="{00000000-0002-0000-0100-000006000000}"/>
    <dataValidation allowBlank="1" showInputMessage="1" showErrorMessage="1" prompt="Enter Notes in this cell" sqref="E13:H14" xr:uid="{00000000-0002-0000-0100-000007000000}"/>
    <dataValidation allowBlank="1" showInputMessage="1" showErrorMessage="1" prompt="This row &amp; rows 6, 8, 10, 12, &amp; 14 are cells for entering daily notes related to the calendar day in the cell above" sqref="B4" xr:uid="{00000000-0002-0000-0100-000008000000}"/>
    <dataValidation allowBlank="1" showInputMessage="1" showErrorMessage="1" prompt="The year in this cell is automatically updated. Select another year in cell K3 of the January worksheet to change the year" sqref="C1" xr:uid="{B76B5EE0-7A31-4E98-9046-DEB20A06C325}"/>
  </dataValidations>
  <printOptions horizontalCentered="1" verticalCentered="1"/>
  <pageMargins left="0.7" right="0.7" top="0.75" bottom="0.75" header="0.3" footer="0.3"/>
  <pageSetup scale="89" orientation="landscape" r:id="rId1"/>
  <headerFooter differentFirst="1">
    <oddFooter>Page &amp;P of 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3">
    <tabColor theme="4" tint="0.39997558519241921"/>
    <pageSetUpPr fitToPage="1"/>
  </sheetPr>
  <dimension ref="B1:H14"/>
  <sheetViews>
    <sheetView showGridLines="0" zoomScaleNormal="100" workbookViewId="0"/>
  </sheetViews>
  <sheetFormatPr defaultColWidth="8.92578125" defaultRowHeight="14"/>
  <cols>
    <col min="1" max="1" width="2.78515625" customWidth="1"/>
    <col min="2" max="2" width="18.42578125" customWidth="1"/>
    <col min="3" max="8" width="17.78515625" customWidth="1"/>
    <col min="9" max="9" width="2.78515625" customWidth="1"/>
    <col min="10" max="10" width="10.640625" customWidth="1"/>
  </cols>
  <sheetData>
    <row r="1" spans="2:8" ht="59.25" customHeight="1">
      <c r="B1" s="31" t="str">
        <f>"March "&amp;CalendarYear</f>
        <v>March 2026</v>
      </c>
      <c r="C1" s="32"/>
      <c r="D1" s="32"/>
      <c r="E1" s="33"/>
      <c r="F1" s="33"/>
      <c r="G1" s="33"/>
      <c r="H1" s="34"/>
    </row>
    <row r="2" spans="2:8" ht="21.75" customHeight="1">
      <c r="B2" s="5" t="str">
        <f>IF(WeekStart="SUNDAY", "SUNDAY","MONDAY")</f>
        <v>SUNDAY</v>
      </c>
      <c r="C2" s="5" t="str">
        <f t="shared" ref="C2:H2" si="0">UPPER(TEXT(C3,"dddd"))</f>
        <v>MONDAY</v>
      </c>
      <c r="D2" s="5" t="str">
        <f t="shared" si="0"/>
        <v>TUESDAY</v>
      </c>
      <c r="E2" s="5" t="str">
        <f t="shared" si="0"/>
        <v>WEDNESDAY</v>
      </c>
      <c r="F2" s="5" t="str">
        <f t="shared" si="0"/>
        <v>THURSDAY</v>
      </c>
      <c r="G2" s="5" t="str">
        <f t="shared" si="0"/>
        <v>FRIDAY</v>
      </c>
      <c r="H2" s="5" t="str">
        <f t="shared" si="0"/>
        <v>SATURDAY</v>
      </c>
    </row>
    <row r="3" spans="2:8" ht="19.5" customHeight="1">
      <c r="B3" s="11">
        <f t="array" ref="B3:H3">DaysAndWeeks+DATE(CalendarYear,3,1)-WEEKDAY(DATE(CalendarYear,3,1),(WeekStart="Monday")+1)+1</f>
        <v>46082</v>
      </c>
      <c r="C3" s="11">
        <v>46083</v>
      </c>
      <c r="D3" s="11">
        <v>46084</v>
      </c>
      <c r="E3" s="11">
        <v>46085</v>
      </c>
      <c r="F3" s="11">
        <v>46086</v>
      </c>
      <c r="G3" s="11">
        <v>46087</v>
      </c>
      <c r="H3" s="11">
        <v>46088</v>
      </c>
    </row>
    <row r="4" spans="2:8" ht="57.9" customHeight="1">
      <c r="H4" s="11"/>
    </row>
    <row r="5" spans="2:8" ht="19.5" customHeight="1">
      <c r="B5" s="9">
        <f t="array" ref="B5:H5">DaysAndWeeks+DATE(CalendarYear,3,1)-WEEKDAY(DATE(CalendarYear,3,1),(WeekStart="Monday")+1)+8</f>
        <v>46089</v>
      </c>
      <c r="C5" s="9">
        <v>46090</v>
      </c>
      <c r="D5" s="9">
        <v>46091</v>
      </c>
      <c r="E5" s="9">
        <v>46092</v>
      </c>
      <c r="F5" s="9">
        <v>46093</v>
      </c>
      <c r="G5" s="9">
        <v>46094</v>
      </c>
      <c r="H5" s="9">
        <v>46095</v>
      </c>
    </row>
    <row r="6" spans="2:8" ht="57.9" customHeight="1">
      <c r="B6" s="9"/>
      <c r="C6" s="9"/>
      <c r="D6" s="9"/>
      <c r="E6" s="9"/>
      <c r="F6" s="9"/>
      <c r="G6" s="9"/>
      <c r="H6" s="9"/>
    </row>
    <row r="7" spans="2:8" ht="19.5" customHeight="1">
      <c r="B7" s="11">
        <f t="array" ref="B7:H7">DaysAndWeeks+DATE(CalendarYear,3,1)-WEEKDAY(DATE(CalendarYear,3,1),(WeekStart="Monday")+1)+15</f>
        <v>46096</v>
      </c>
      <c r="C7" s="11">
        <v>46097</v>
      </c>
      <c r="D7" s="11">
        <v>46098</v>
      </c>
      <c r="E7" s="11">
        <v>46099</v>
      </c>
      <c r="F7" s="11">
        <v>46100</v>
      </c>
      <c r="G7" s="11">
        <v>46101</v>
      </c>
      <c r="H7" s="11">
        <v>46102</v>
      </c>
    </row>
    <row r="8" spans="2:8" ht="57.9" customHeight="1">
      <c r="B8" s="11"/>
      <c r="C8" s="11"/>
      <c r="D8" s="11"/>
      <c r="E8" s="11"/>
      <c r="F8" s="11"/>
      <c r="G8" s="11"/>
      <c r="H8" s="11"/>
    </row>
    <row r="9" spans="2:8" ht="19.5" customHeight="1">
      <c r="B9" s="9">
        <f t="array" ref="B9:H9">DaysAndWeeks+DATE(CalendarYear,3,1)-WEEKDAY(DATE(CalendarYear,3,1),(WeekStart="Monday")+1)+22</f>
        <v>46103</v>
      </c>
      <c r="C9" s="9">
        <v>46104</v>
      </c>
      <c r="D9" s="9">
        <v>46105</v>
      </c>
      <c r="E9" s="9">
        <v>46106</v>
      </c>
      <c r="F9" s="9">
        <v>46107</v>
      </c>
      <c r="G9" s="9">
        <v>46108</v>
      </c>
      <c r="H9" s="9">
        <v>46109</v>
      </c>
    </row>
    <row r="10" spans="2:8" ht="57.9" customHeight="1">
      <c r="B10" s="9"/>
      <c r="C10" s="9"/>
      <c r="D10" s="9"/>
      <c r="E10" s="9"/>
      <c r="F10" s="9"/>
      <c r="G10" s="9"/>
      <c r="H10" s="9"/>
    </row>
    <row r="11" spans="2:8" ht="19.5" customHeight="1">
      <c r="B11" s="11">
        <f t="array" ref="B11:H11">DaysAndWeeks+DATE(CalendarYear,3,1)-WEEKDAY(DATE(CalendarYear,3,1),(WeekStart="Monday")+1)+29</f>
        <v>46110</v>
      </c>
      <c r="C11" s="11">
        <v>46111</v>
      </c>
      <c r="D11" s="11">
        <v>46112</v>
      </c>
      <c r="E11" s="11">
        <v>46113</v>
      </c>
      <c r="F11" s="11">
        <v>46114</v>
      </c>
      <c r="G11" s="11">
        <v>46115</v>
      </c>
      <c r="H11" s="11">
        <v>46116</v>
      </c>
    </row>
    <row r="12" spans="2:8" ht="57.9" customHeight="1">
      <c r="B12" s="11"/>
      <c r="C12" s="11"/>
      <c r="D12" s="11"/>
      <c r="E12" s="11"/>
      <c r="F12" s="11"/>
      <c r="G12" s="11"/>
      <c r="H12" s="11"/>
    </row>
    <row r="13" spans="2:8" ht="19.5" customHeight="1">
      <c r="B13" s="9">
        <f t="array" ref="B13:C13">DaysAndWeeks+DATE(CalendarYear,3,1)-WEEKDAY(DATE(CalendarYear,3,1),(WeekStart="Monday")+1)+36</f>
        <v>46117</v>
      </c>
      <c r="C13" s="9">
        <v>46118</v>
      </c>
      <c r="D13" s="7" t="s">
        <v>1</v>
      </c>
      <c r="E13" s="63"/>
      <c r="F13" s="63"/>
      <c r="G13" s="63"/>
      <c r="H13" s="64"/>
    </row>
    <row r="14" spans="2:8" ht="57.9" customHeight="1">
      <c r="B14" s="9"/>
      <c r="C14" s="9"/>
      <c r="D14" s="8"/>
      <c r="E14" s="65"/>
      <c r="F14" s="65"/>
      <c r="G14" s="65"/>
      <c r="H14" s="66"/>
    </row>
  </sheetData>
  <mergeCells count="1">
    <mergeCell ref="E13:H14"/>
  </mergeCells>
  <conditionalFormatting sqref="B13:D13">
    <cfRule type="expression" dxfId="29" priority="7">
      <formula>AND(DAY(B13)&gt;=1,DAY(B13)&lt;=15)</formula>
    </cfRule>
  </conditionalFormatting>
  <conditionalFormatting sqref="B3:G3">
    <cfRule type="expression" dxfId="28" priority="1">
      <formula>DAY(B3)&gt;8</formula>
    </cfRule>
  </conditionalFormatting>
  <conditionalFormatting sqref="B11:H11">
    <cfRule type="expression" dxfId="27" priority="10">
      <formula>AND(DAY(B11)&gt;=1,DAY(B11)&lt;=15)</formula>
    </cfRule>
  </conditionalFormatting>
  <dataValidations xWindow="208" yWindow="410" count="9">
    <dataValidation allowBlank="1" showInputMessage="1" showErrorMessage="1" prompt="This row &amp; rows 6, 8, 10, 12, &amp; 14 are cells for entering daily notes related to the calendar day in the cell above" sqref="B4" xr:uid="{00000000-0002-0000-0200-000000000000}"/>
    <dataValidation allowBlank="1" showInputMessage="1" showErrorMessage="1" prompt="Enter Notes in this cell" sqref="E13:H14" xr:uid="{00000000-0002-0000-0200-000001000000}"/>
    <dataValidation allowBlank="1" showInputMessage="1" showErrorMessage="1" prompt="Enter Notes in the cell at right" sqref="D13:D14" xr:uid="{00000000-0002-0000-0200-000002000000}"/>
    <dataValidation allowBlank="1" showInputMessage="1" showErrorMessage="1" prompt="March month calendar" sqref="A1" xr:uid="{00000000-0002-0000-0200-000003000000}"/>
    <dataValidation allowBlank="1" showInputMessage="1" showErrorMessage="1" prompt="This row contains the weekday names for this calendar. This cell contains the starting day of the week. To change the starting day, enter a new weekday in cell K4 of the January worksheet" sqref="B2" xr:uid="{00000000-0002-0000-0200-000005000000}"/>
    <dataValidation allowBlank="1" showInputMessage="1" showErrorMessage="1" prompt="This row &amp; rows 5, 7, 9, 11 &amp; 13 contain calendar days of the week. If this cell doesn’t contain the number 1, then it is a day from the previous month. Enter notes in cell E13" sqref="B3" xr:uid="{00000000-0002-0000-0200-000006000000}"/>
    <dataValidation allowBlank="1" showErrorMessage="1" prompt="The year in this cell is automatically updated based on the year entered in January worksheet. Calendar below has dates for previous and next month with lighter font shade" sqref="B1" xr:uid="{00000000-0002-0000-0200-000007000000}"/>
    <dataValidation allowBlank="1" showInputMessage="1" showErrorMessage="1" prompt="Automatically determined weekday" sqref="C2:H2" xr:uid="{00000000-0002-0000-0200-000008000000}"/>
    <dataValidation allowBlank="1" showInputMessage="1" showErrorMessage="1" prompt="The year in this cell is automatically updated. Select another year in cell K3 of the January worksheet to change the year" sqref="C1" xr:uid="{C1995E01-AAE3-4041-A81C-0B13ED717A16}"/>
  </dataValidations>
  <printOptions horizontalCentered="1" verticalCentered="1"/>
  <pageMargins left="0.7" right="0.7" top="0.75" bottom="0.75" header="0.3" footer="0.3"/>
  <pageSetup scale="89" orientation="landscape" r:id="rId1"/>
  <headerFooter differentFirst="1">
    <oddFooter>Page &amp;P of 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4">
    <tabColor theme="4"/>
    <pageSetUpPr fitToPage="1"/>
  </sheetPr>
  <dimension ref="B1:H14"/>
  <sheetViews>
    <sheetView showGridLines="0" zoomScaleNormal="100" workbookViewId="0"/>
  </sheetViews>
  <sheetFormatPr defaultColWidth="8.92578125" defaultRowHeight="14"/>
  <cols>
    <col min="1" max="1" width="2.78515625" customWidth="1"/>
    <col min="2" max="2" width="18.42578125" customWidth="1"/>
    <col min="3" max="8" width="17.78515625" customWidth="1"/>
    <col min="9" max="9" width="2.78515625" customWidth="1"/>
    <col min="10" max="10" width="10.640625" customWidth="1"/>
  </cols>
  <sheetData>
    <row r="1" spans="2:8" ht="59.25" customHeight="1">
      <c r="B1" s="29" t="str">
        <f>"April "&amp;CalendarYear</f>
        <v>April 2026</v>
      </c>
      <c r="C1" s="15"/>
      <c r="D1" s="15"/>
      <c r="E1" s="16"/>
      <c r="F1" s="16"/>
      <c r="G1" s="16"/>
      <c r="H1" s="30"/>
    </row>
    <row r="2" spans="2:8" ht="21.75" customHeight="1">
      <c r="B2" s="5" t="str">
        <f>IF(WeekStart="SUNDAY", "SUNDAY","MONDAY")</f>
        <v>SUNDAY</v>
      </c>
      <c r="C2" s="5" t="str">
        <f t="shared" ref="C2:H2" si="0">UPPER(TEXT(C3,"dddd"))</f>
        <v>MONDAY</v>
      </c>
      <c r="D2" s="5" t="str">
        <f t="shared" si="0"/>
        <v>TUESDAY</v>
      </c>
      <c r="E2" s="5" t="str">
        <f t="shared" si="0"/>
        <v>WEDNESDAY</v>
      </c>
      <c r="F2" s="5" t="str">
        <f t="shared" si="0"/>
        <v>THURSDAY</v>
      </c>
      <c r="G2" s="5" t="str">
        <f t="shared" si="0"/>
        <v>FRIDAY</v>
      </c>
      <c r="H2" s="5" t="str">
        <f t="shared" si="0"/>
        <v>SATURDAY</v>
      </c>
    </row>
    <row r="3" spans="2:8" ht="19.5" customHeight="1">
      <c r="B3" s="11">
        <f t="array" ref="B3:H3">DaysAndWeeks+DATE(CalendarYear,4,1)-WEEKDAY(DATE(CalendarYear,4,1),(WeekStart="Monday")+1)+1</f>
        <v>46110</v>
      </c>
      <c r="C3" s="11">
        <v>46111</v>
      </c>
      <c r="D3" s="11">
        <v>46112</v>
      </c>
      <c r="E3" s="11">
        <v>46113</v>
      </c>
      <c r="F3" s="11">
        <v>46114</v>
      </c>
      <c r="G3" s="11">
        <v>46115</v>
      </c>
      <c r="H3" s="11">
        <v>46116</v>
      </c>
    </row>
    <row r="4" spans="2:8" ht="57.9" customHeight="1">
      <c r="B4" s="11"/>
      <c r="C4" s="11"/>
      <c r="D4" s="11"/>
      <c r="E4" s="11"/>
      <c r="F4" s="11"/>
      <c r="G4" s="11"/>
      <c r="H4" s="11"/>
    </row>
    <row r="5" spans="2:8" ht="19.5" customHeight="1">
      <c r="B5" s="9">
        <f t="array" ref="B5:H5">DaysAndWeeks+DATE(CalendarYear,4,1)-WEEKDAY(DATE(CalendarYear,4,1),(WeekStart="Monday")+1)+8</f>
        <v>46117</v>
      </c>
      <c r="C5" s="9">
        <v>46118</v>
      </c>
      <c r="D5" s="9">
        <v>46119</v>
      </c>
      <c r="E5" s="9">
        <v>46120</v>
      </c>
      <c r="F5" s="9">
        <v>46121</v>
      </c>
      <c r="G5" s="9">
        <v>46122</v>
      </c>
      <c r="H5" s="9">
        <v>46123</v>
      </c>
    </row>
    <row r="6" spans="2:8" ht="57.9" customHeight="1">
      <c r="B6" s="9"/>
      <c r="C6" s="9"/>
      <c r="D6" s="9"/>
      <c r="E6" s="9"/>
      <c r="F6" s="9"/>
      <c r="G6" s="9"/>
      <c r="H6" s="9"/>
    </row>
    <row r="7" spans="2:8" ht="19.5" customHeight="1">
      <c r="B7" s="11">
        <f t="array" ref="B7:H7">DaysAndWeeks+DATE(CalendarYear,4,1)-WEEKDAY(DATE(CalendarYear,4,1),(WeekStart="Monday")+1)+15</f>
        <v>46124</v>
      </c>
      <c r="C7" s="11">
        <v>46125</v>
      </c>
      <c r="D7" s="11">
        <v>46126</v>
      </c>
      <c r="E7" s="11">
        <v>46127</v>
      </c>
      <c r="F7" s="11">
        <v>46128</v>
      </c>
      <c r="G7" s="11">
        <v>46129</v>
      </c>
      <c r="H7" s="11">
        <v>46130</v>
      </c>
    </row>
    <row r="8" spans="2:8" ht="57.9" customHeight="1">
      <c r="B8" s="11"/>
      <c r="C8" s="11"/>
      <c r="D8" s="11"/>
      <c r="E8" s="11"/>
      <c r="F8" s="11"/>
      <c r="G8" s="11"/>
      <c r="H8" s="11"/>
    </row>
    <row r="9" spans="2:8" ht="19.5" customHeight="1">
      <c r="B9" s="9">
        <f t="array" ref="B9:H9">DaysAndWeeks+DATE(CalendarYear,4,1)-WEEKDAY(DATE(CalendarYear,4,1),(WeekStart="Monday")+1)+22</f>
        <v>46131</v>
      </c>
      <c r="C9" s="9">
        <v>46132</v>
      </c>
      <c r="D9" s="9">
        <v>46133</v>
      </c>
      <c r="E9" s="9">
        <v>46134</v>
      </c>
      <c r="F9" s="9">
        <v>46135</v>
      </c>
      <c r="G9" s="9">
        <v>46136</v>
      </c>
      <c r="H9" s="9">
        <v>46137</v>
      </c>
    </row>
    <row r="10" spans="2:8" ht="57.9" customHeight="1">
      <c r="B10" s="9"/>
      <c r="C10" s="9"/>
      <c r="D10" s="9"/>
      <c r="E10" s="9"/>
      <c r="F10" s="9"/>
      <c r="G10" s="9"/>
      <c r="H10" s="9"/>
    </row>
    <row r="11" spans="2:8" ht="19.5" customHeight="1">
      <c r="B11" s="11">
        <f t="array" ref="B11:H11">DaysAndWeeks+DATE(CalendarYear,4,1)-WEEKDAY(DATE(CalendarYear,4,1),(WeekStart="Monday")+1)+29</f>
        <v>46138</v>
      </c>
      <c r="C11" s="11">
        <v>46139</v>
      </c>
      <c r="D11" s="11">
        <v>46140</v>
      </c>
      <c r="E11" s="11">
        <v>46141</v>
      </c>
      <c r="F11" s="11">
        <v>46142</v>
      </c>
      <c r="G11" s="11">
        <v>46143</v>
      </c>
      <c r="H11" s="11">
        <v>46144</v>
      </c>
    </row>
    <row r="12" spans="2:8" ht="57.9" customHeight="1">
      <c r="B12" s="11"/>
      <c r="C12" s="11"/>
      <c r="D12" s="11"/>
      <c r="E12" s="11"/>
      <c r="F12" s="11"/>
      <c r="G12" s="11"/>
      <c r="H12" s="11"/>
    </row>
    <row r="13" spans="2:8" ht="19.5" customHeight="1">
      <c r="B13" s="9">
        <f t="array" ref="B13:C13">DaysAndWeeks+DATE(CalendarYear,4,1)-WEEKDAY(DATE(CalendarYear,4,1),(WeekStart="Monday")+1)+36</f>
        <v>46145</v>
      </c>
      <c r="C13" s="9">
        <v>46146</v>
      </c>
      <c r="D13" s="7" t="s">
        <v>1</v>
      </c>
      <c r="E13" s="63"/>
      <c r="F13" s="63"/>
      <c r="G13" s="63"/>
      <c r="H13" s="64"/>
    </row>
    <row r="14" spans="2:8" ht="57.9" customHeight="1">
      <c r="B14" s="9"/>
      <c r="C14" s="9"/>
      <c r="D14" s="8"/>
      <c r="E14" s="65"/>
      <c r="F14" s="65"/>
      <c r="G14" s="65"/>
      <c r="H14" s="66"/>
    </row>
  </sheetData>
  <mergeCells count="1">
    <mergeCell ref="E13:H14"/>
  </mergeCells>
  <conditionalFormatting sqref="B13:D13">
    <cfRule type="expression" dxfId="26" priority="1">
      <formula>AND(DAY(B13)&gt;=1,DAY(B13)&lt;=15)</formula>
    </cfRule>
  </conditionalFormatting>
  <conditionalFormatting sqref="B3:G3">
    <cfRule type="expression" dxfId="25" priority="3">
      <formula>DAY(B3)&gt;8</formula>
    </cfRule>
  </conditionalFormatting>
  <conditionalFormatting sqref="B11:H11">
    <cfRule type="expression" dxfId="24" priority="4">
      <formula>AND(DAY(B11)&gt;=1,DAY(B11)&lt;=15)</formula>
    </cfRule>
  </conditionalFormatting>
  <dataValidations count="9">
    <dataValidation allowBlank="1" showInputMessage="1" showErrorMessage="1" prompt="Automatically determined weekday" sqref="C2:H2" xr:uid="{00000000-0002-0000-0300-000000000000}"/>
    <dataValidation allowBlank="1" showErrorMessage="1" prompt="The year in this cell is automatically updated based on the year entered in January worksheet. Calendar below has dates for previous and next month with lighter font shade" sqref="B1" xr:uid="{00000000-0002-0000-0300-000001000000}"/>
    <dataValidation allowBlank="1" showInputMessage="1" showErrorMessage="1" prompt="This row &amp; rows 5, 7, 9, 11 &amp; 13 contain calendar days of the week. If this cell doesn’t contain the number 1, then it is a day from the previous month. Enter notes in cell E13" sqref="B3" xr:uid="{00000000-0002-0000-0300-000002000000}"/>
    <dataValidation allowBlank="1" showInputMessage="1" showErrorMessage="1" prompt="This row contains the weekday names for this calendar. This cell contains the starting day of the week. To change the starting day, enter a new weekday in cell K4 of the January worksheet" sqref="B2" xr:uid="{00000000-0002-0000-0300-000003000000}"/>
    <dataValidation allowBlank="1" showInputMessage="1" showErrorMessage="1" prompt="April month calendar" sqref="A1" xr:uid="{00000000-0002-0000-0300-000005000000}"/>
    <dataValidation allowBlank="1" showInputMessage="1" showErrorMessage="1" prompt="Enter Notes in the cell at right" sqref="D13:D14" xr:uid="{00000000-0002-0000-0300-000006000000}"/>
    <dataValidation allowBlank="1" showInputMessage="1" showErrorMessage="1" prompt="Enter Notes in this cell" sqref="E13:H14" xr:uid="{00000000-0002-0000-0300-000007000000}"/>
    <dataValidation allowBlank="1" showInputMessage="1" showErrorMessage="1" prompt="This row &amp; rows 6, 8, 10, 12, &amp; 14 are cells for entering daily notes related to the calendar day in the cell above" sqref="B4" xr:uid="{00000000-0002-0000-0300-000008000000}"/>
    <dataValidation allowBlank="1" showInputMessage="1" showErrorMessage="1" prompt="The year in this cell is automatically updated. Select another year in cell K3 of the January worksheet to change the year" sqref="C1" xr:uid="{D16B5673-0252-4E4D-BE2B-2E1EE12D2911}"/>
  </dataValidations>
  <printOptions horizontalCentered="1" verticalCentered="1"/>
  <pageMargins left="0.7" right="0.7" top="0.75" bottom="0.75" header="0.3" footer="0.3"/>
  <pageSetup scale="89" orientation="landscape" r:id="rId1"/>
  <headerFooter differentFirst="1">
    <oddFooter>Page &amp;P of 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5">
    <tabColor theme="5"/>
    <pageSetUpPr fitToPage="1"/>
  </sheetPr>
  <dimension ref="B1:H14"/>
  <sheetViews>
    <sheetView showGridLines="0" zoomScaleNormal="100" workbookViewId="0"/>
  </sheetViews>
  <sheetFormatPr defaultColWidth="8.92578125" defaultRowHeight="14"/>
  <cols>
    <col min="1" max="1" width="2.78515625" customWidth="1"/>
    <col min="2" max="2" width="18.42578125" customWidth="1"/>
    <col min="3" max="8" width="17.78515625" customWidth="1"/>
    <col min="9" max="9" width="2.78515625" customWidth="1"/>
    <col min="10" max="10" width="10.640625" customWidth="1"/>
  </cols>
  <sheetData>
    <row r="1" spans="2:8" ht="59.25" customHeight="1">
      <c r="B1" s="35" t="str">
        <f>"May "&amp;CalendarYear</f>
        <v>May 2026</v>
      </c>
      <c r="C1" s="36"/>
      <c r="D1" s="36"/>
      <c r="E1" s="37"/>
      <c r="F1" s="37"/>
      <c r="G1" s="37"/>
      <c r="H1" s="38"/>
    </row>
    <row r="2" spans="2:8" ht="21.75" customHeight="1">
      <c r="B2" s="5" t="str">
        <f>IF(WeekStart="SUNDAY", "SUNDAY","MONDAY")</f>
        <v>SUNDAY</v>
      </c>
      <c r="C2" s="5" t="str">
        <f t="shared" ref="C2:H2" si="0">UPPER(TEXT(C3,"dddd"))</f>
        <v>MONDAY</v>
      </c>
      <c r="D2" s="5" t="str">
        <f t="shared" si="0"/>
        <v>TUESDAY</v>
      </c>
      <c r="E2" s="5" t="str">
        <f t="shared" si="0"/>
        <v>WEDNESDAY</v>
      </c>
      <c r="F2" s="5" t="str">
        <f t="shared" si="0"/>
        <v>THURSDAY</v>
      </c>
      <c r="G2" s="5" t="str">
        <f t="shared" si="0"/>
        <v>FRIDAY</v>
      </c>
      <c r="H2" s="5" t="str">
        <f t="shared" si="0"/>
        <v>SATURDAY</v>
      </c>
    </row>
    <row r="3" spans="2:8" ht="19.5" customHeight="1">
      <c r="B3" s="11">
        <f t="array" ref="B3:H3">DaysAndWeeks+DATE(CalendarYear,5,1)-WEEKDAY(DATE(CalendarYear,5,1),(WeekStart="Monday")+1)+1</f>
        <v>46138</v>
      </c>
      <c r="C3" s="11">
        <v>46139</v>
      </c>
      <c r="D3" s="11">
        <v>46140</v>
      </c>
      <c r="E3" s="11">
        <v>46141</v>
      </c>
      <c r="F3" s="11">
        <v>46142</v>
      </c>
      <c r="G3" s="11">
        <v>46143</v>
      </c>
      <c r="H3" s="11">
        <v>46144</v>
      </c>
    </row>
    <row r="4" spans="2:8" ht="57.9" customHeight="1">
      <c r="B4" s="11"/>
      <c r="C4" s="11"/>
      <c r="D4" s="11"/>
      <c r="E4" s="11"/>
      <c r="F4" s="11"/>
      <c r="G4" s="11"/>
      <c r="H4" s="11"/>
    </row>
    <row r="5" spans="2:8" ht="19.5" customHeight="1">
      <c r="B5" s="9">
        <f t="array" ref="B5:H5">DaysAndWeeks+DATE(CalendarYear,5,1)-WEEKDAY(DATE(CalendarYear,5,1),(WeekStart="Monday")+1)+8</f>
        <v>46145</v>
      </c>
      <c r="C5" s="9">
        <v>46146</v>
      </c>
      <c r="D5" s="9">
        <v>46147</v>
      </c>
      <c r="E5" s="9">
        <v>46148</v>
      </c>
      <c r="F5" s="9">
        <v>46149</v>
      </c>
      <c r="G5" s="9">
        <v>46150</v>
      </c>
      <c r="H5" s="9">
        <v>46151</v>
      </c>
    </row>
    <row r="6" spans="2:8" ht="57.9" customHeight="1">
      <c r="B6" s="9"/>
      <c r="C6" s="9"/>
      <c r="D6" s="9"/>
      <c r="E6" s="9"/>
      <c r="F6" s="9"/>
      <c r="G6" s="9"/>
      <c r="H6" s="9"/>
    </row>
    <row r="7" spans="2:8" ht="19.5" customHeight="1">
      <c r="B7" s="11">
        <f t="array" ref="B7:H7">DaysAndWeeks+DATE(CalendarYear,5,1)-WEEKDAY(DATE(CalendarYear,5,1),(WeekStart="Monday")+1)+15</f>
        <v>46152</v>
      </c>
      <c r="C7" s="11">
        <v>46153</v>
      </c>
      <c r="D7" s="11">
        <v>46154</v>
      </c>
      <c r="E7" s="11">
        <v>46155</v>
      </c>
      <c r="F7" s="11">
        <v>46156</v>
      </c>
      <c r="G7" s="11">
        <v>46157</v>
      </c>
      <c r="H7" s="11">
        <v>46158</v>
      </c>
    </row>
    <row r="8" spans="2:8" ht="57.9" customHeight="1">
      <c r="B8" s="11"/>
      <c r="C8" s="11"/>
      <c r="D8" s="11"/>
      <c r="E8" s="11"/>
      <c r="F8" s="11"/>
      <c r="G8" s="11"/>
      <c r="H8" s="11"/>
    </row>
    <row r="9" spans="2:8" ht="19.5" customHeight="1">
      <c r="B9" s="9">
        <f t="array" ref="B9:H9">DaysAndWeeks+DATE(CalendarYear,5,1)-WEEKDAY(DATE(CalendarYear,5,1),(WeekStart="Monday")+1)+22</f>
        <v>46159</v>
      </c>
      <c r="C9" s="9">
        <v>46160</v>
      </c>
      <c r="D9" s="9">
        <v>46161</v>
      </c>
      <c r="E9" s="9">
        <v>46162</v>
      </c>
      <c r="F9" s="9">
        <v>46163</v>
      </c>
      <c r="G9" s="9">
        <v>46164</v>
      </c>
      <c r="H9" s="9">
        <v>46165</v>
      </c>
    </row>
    <row r="10" spans="2:8" ht="57.9" customHeight="1">
      <c r="B10" s="9"/>
      <c r="C10" s="9"/>
      <c r="D10" s="9"/>
      <c r="E10" s="9"/>
      <c r="F10" s="9"/>
      <c r="G10" s="9"/>
      <c r="H10" s="9"/>
    </row>
    <row r="11" spans="2:8" ht="19.5" customHeight="1">
      <c r="B11" s="11">
        <f t="array" ref="B11:H11">DaysAndWeeks+DATE(CalendarYear,5,1)-WEEKDAY(DATE(CalendarYear,5,1),(WeekStart="Monday")+1)+29</f>
        <v>46166</v>
      </c>
      <c r="C11" s="11">
        <v>46167</v>
      </c>
      <c r="D11" s="11">
        <v>46168</v>
      </c>
      <c r="E11" s="11">
        <v>46169</v>
      </c>
      <c r="F11" s="11">
        <v>46170</v>
      </c>
      <c r="G11" s="11">
        <v>46171</v>
      </c>
      <c r="H11" s="11">
        <v>46172</v>
      </c>
    </row>
    <row r="12" spans="2:8" ht="57.9" customHeight="1">
      <c r="B12" s="11"/>
      <c r="C12" s="11"/>
      <c r="D12" s="11"/>
      <c r="E12" s="11"/>
      <c r="F12" s="11"/>
      <c r="G12" s="11"/>
      <c r="H12" s="11"/>
    </row>
    <row r="13" spans="2:8" ht="19.5" customHeight="1">
      <c r="B13" s="9">
        <f t="array" ref="B13:C13">DaysAndWeeks+DATE(CalendarYear,5,1)-WEEKDAY(DATE(CalendarYear,5,1),(WeekStart="Monday")+1)+36</f>
        <v>46173</v>
      </c>
      <c r="C13" s="9">
        <v>46174</v>
      </c>
      <c r="D13" s="7" t="s">
        <v>1</v>
      </c>
      <c r="E13" s="63"/>
      <c r="F13" s="63"/>
      <c r="G13" s="63"/>
      <c r="H13" s="64"/>
    </row>
    <row r="14" spans="2:8" ht="57.9" customHeight="1">
      <c r="B14" s="9"/>
      <c r="C14" s="9"/>
      <c r="D14" s="8"/>
      <c r="E14" s="65"/>
      <c r="F14" s="65"/>
      <c r="G14" s="65"/>
      <c r="H14" s="66"/>
    </row>
  </sheetData>
  <mergeCells count="1">
    <mergeCell ref="E13:H14"/>
  </mergeCells>
  <conditionalFormatting sqref="B13:D13">
    <cfRule type="expression" dxfId="23" priority="1">
      <formula>AND(DAY(B13)&gt;=1,DAY(B13)&lt;=15)</formula>
    </cfRule>
  </conditionalFormatting>
  <conditionalFormatting sqref="B3:G3">
    <cfRule type="expression" dxfId="22" priority="3">
      <formula>DAY(B3)&gt;8</formula>
    </cfRule>
  </conditionalFormatting>
  <conditionalFormatting sqref="B11:H11">
    <cfRule type="expression" dxfId="21" priority="4">
      <formula>AND(DAY(B11)&gt;=1,DAY(B11)&lt;=15)</formula>
    </cfRule>
  </conditionalFormatting>
  <dataValidations count="9">
    <dataValidation allowBlank="1" showInputMessage="1" showErrorMessage="1" prompt="Automatically determined weekday" sqref="C2:H2" xr:uid="{00000000-0002-0000-0400-000000000000}"/>
    <dataValidation allowBlank="1" showErrorMessage="1" prompt="The year in this cell is automatically updated based on the year entered in January worksheet. Calendar below has dates for previous and next month with lighter font shade" sqref="B1" xr:uid="{00000000-0002-0000-0400-000001000000}"/>
    <dataValidation allowBlank="1" showInputMessage="1" showErrorMessage="1" prompt="This row &amp; rows 5, 7, 9, 11 &amp; 13 contain calendar days of the week. If this cell doesn’t contain the number 1, then it is a day from the previous month. Enter notes in cell E13" sqref="B3" xr:uid="{00000000-0002-0000-0400-000002000000}"/>
    <dataValidation allowBlank="1" showInputMessage="1" showErrorMessage="1" prompt="This row contains the weekday names for this calendar. This cell contains the starting day of the week. To change the starting day, enter a new weekday in cell K4 of the January worksheet" sqref="B2" xr:uid="{00000000-0002-0000-0400-000003000000}"/>
    <dataValidation allowBlank="1" showInputMessage="1" showErrorMessage="1" prompt="May month calendar" sqref="A1" xr:uid="{00000000-0002-0000-0400-000005000000}"/>
    <dataValidation allowBlank="1" showInputMessage="1" showErrorMessage="1" prompt="Enter Notes in the cell at right" sqref="D13:D14" xr:uid="{00000000-0002-0000-0400-000006000000}"/>
    <dataValidation allowBlank="1" showInputMessage="1" showErrorMessage="1" prompt="Enter Notes in this cell" sqref="E13:H14" xr:uid="{00000000-0002-0000-0400-000007000000}"/>
    <dataValidation allowBlank="1" showInputMessage="1" showErrorMessage="1" prompt="This row &amp; rows 6, 8, 10, 12, &amp; 14 are cells for entering daily notes related to the calendar day in the cell above" sqref="B4" xr:uid="{00000000-0002-0000-0400-000008000000}"/>
    <dataValidation allowBlank="1" showInputMessage="1" showErrorMessage="1" prompt="The year in this cell is automatically updated. Select another year in cell K3 of the January worksheet to change the year" sqref="C1" xr:uid="{ABE90B0D-7A98-427F-982B-03C8A65C5CD7}"/>
  </dataValidations>
  <printOptions horizontalCentered="1" verticalCentered="1"/>
  <pageMargins left="0.7" right="0.7" top="0.75" bottom="0.75" header="0.3" footer="0.3"/>
  <pageSetup scale="89" orientation="landscape" r:id="rId1"/>
  <headerFooter differentFirst="1">
    <oddFooter>Page &amp;P of 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Sheet6">
    <tabColor theme="7" tint="0.59999389629810485"/>
    <pageSetUpPr fitToPage="1"/>
  </sheetPr>
  <dimension ref="B1:H14"/>
  <sheetViews>
    <sheetView showGridLines="0" zoomScaleNormal="100" workbookViewId="0"/>
  </sheetViews>
  <sheetFormatPr defaultColWidth="8.92578125" defaultRowHeight="14"/>
  <cols>
    <col min="1" max="1" width="2.78515625" customWidth="1"/>
    <col min="2" max="2" width="18.42578125" customWidth="1"/>
    <col min="3" max="8" width="17.78515625" customWidth="1"/>
    <col min="9" max="9" width="2.78515625" customWidth="1"/>
    <col min="10" max="10" width="10.640625" customWidth="1"/>
  </cols>
  <sheetData>
    <row r="1" spans="2:8" ht="59.25" customHeight="1">
      <c r="B1" s="21" t="str">
        <f>"June "&amp;CalendarYear</f>
        <v>June 2026</v>
      </c>
      <c r="C1" s="22"/>
      <c r="D1" s="22"/>
      <c r="E1" s="23"/>
      <c r="F1" s="23"/>
      <c r="G1" s="23"/>
      <c r="H1" s="24"/>
    </row>
    <row r="2" spans="2:8" ht="21.75" customHeight="1">
      <c r="B2" s="5" t="str">
        <f>IF(WeekStart="SUNDAY", "SUNDAY","MONDAY")</f>
        <v>SUNDAY</v>
      </c>
      <c r="C2" s="5" t="str">
        <f t="shared" ref="C2:H2" si="0">UPPER(TEXT(C3,"dddd"))</f>
        <v>MONDAY</v>
      </c>
      <c r="D2" s="5" t="str">
        <f t="shared" si="0"/>
        <v>TUESDAY</v>
      </c>
      <c r="E2" s="5" t="str">
        <f t="shared" si="0"/>
        <v>WEDNESDAY</v>
      </c>
      <c r="F2" s="5" t="str">
        <f t="shared" si="0"/>
        <v>THURSDAY</v>
      </c>
      <c r="G2" s="5" t="str">
        <f t="shared" si="0"/>
        <v>FRIDAY</v>
      </c>
      <c r="H2" s="5" t="str">
        <f t="shared" si="0"/>
        <v>SATURDAY</v>
      </c>
    </row>
    <row r="3" spans="2:8" ht="19.5" customHeight="1">
      <c r="B3" s="11">
        <f t="array" ref="B3:H3">DaysAndWeeks+DATE(CalendarYear,6,1)-WEEKDAY(DATE(CalendarYear,6,1),(WeekStart="Monday")+1)+1</f>
        <v>46173</v>
      </c>
      <c r="C3" s="11">
        <v>46174</v>
      </c>
      <c r="D3" s="11">
        <v>46175</v>
      </c>
      <c r="E3" s="11">
        <v>46176</v>
      </c>
      <c r="F3" s="11">
        <v>46177</v>
      </c>
      <c r="G3" s="11">
        <v>46178</v>
      </c>
      <c r="H3" s="11">
        <v>46179</v>
      </c>
    </row>
    <row r="4" spans="2:8" ht="57.9" customHeight="1">
      <c r="B4" s="11"/>
      <c r="C4" s="11"/>
      <c r="D4" s="11"/>
      <c r="E4" s="11"/>
      <c r="F4" s="11"/>
      <c r="G4" s="11"/>
      <c r="H4" s="11"/>
    </row>
    <row r="5" spans="2:8" ht="19.5" customHeight="1">
      <c r="B5" s="9">
        <f t="array" ref="B5:H5">DaysAndWeeks+DATE(CalendarYear,6,1)-WEEKDAY(DATE(CalendarYear,6,1),(WeekStart="Monday")+1)+8</f>
        <v>46180</v>
      </c>
      <c r="C5" s="9">
        <v>46181</v>
      </c>
      <c r="D5" s="9">
        <v>46182</v>
      </c>
      <c r="E5" s="9">
        <v>46183</v>
      </c>
      <c r="F5" s="9">
        <v>46184</v>
      </c>
      <c r="G5" s="9">
        <v>46185</v>
      </c>
      <c r="H5" s="9">
        <v>46186</v>
      </c>
    </row>
    <row r="6" spans="2:8" ht="57.9" customHeight="1">
      <c r="B6" s="9"/>
      <c r="C6" s="9"/>
      <c r="D6" s="9"/>
      <c r="E6" s="9"/>
      <c r="F6" s="9"/>
      <c r="G6" s="9"/>
      <c r="H6" s="9"/>
    </row>
    <row r="7" spans="2:8" ht="19.5" customHeight="1">
      <c r="B7" s="11">
        <f t="array" ref="B7:H7">DaysAndWeeks+DATE(CalendarYear,6,1)-WEEKDAY(DATE(CalendarYear,6,1),(WeekStart="Monday")+1)+15</f>
        <v>46187</v>
      </c>
      <c r="C7" s="11">
        <v>46188</v>
      </c>
      <c r="D7" s="11">
        <v>46189</v>
      </c>
      <c r="E7" s="11">
        <v>46190</v>
      </c>
      <c r="F7" s="11">
        <v>46191</v>
      </c>
      <c r="G7" s="11">
        <v>46192</v>
      </c>
      <c r="H7" s="11">
        <v>46193</v>
      </c>
    </row>
    <row r="8" spans="2:8" ht="57.9" customHeight="1">
      <c r="B8" s="11"/>
      <c r="C8" s="11"/>
      <c r="D8" s="11"/>
      <c r="E8" s="11"/>
      <c r="F8" s="11"/>
      <c r="G8" s="11"/>
      <c r="H8" s="11"/>
    </row>
    <row r="9" spans="2:8" ht="19.5" customHeight="1">
      <c r="B9" s="9">
        <f t="array" ref="B9:H9">DaysAndWeeks+DATE(CalendarYear,6,1)-WEEKDAY(DATE(CalendarYear,6,1),(WeekStart="Monday")+1)+22</f>
        <v>46194</v>
      </c>
      <c r="C9" s="9">
        <v>46195</v>
      </c>
      <c r="D9" s="9">
        <v>46196</v>
      </c>
      <c r="E9" s="9">
        <v>46197</v>
      </c>
      <c r="F9" s="9">
        <v>46198</v>
      </c>
      <c r="G9" s="9">
        <v>46199</v>
      </c>
      <c r="H9" s="9">
        <v>46200</v>
      </c>
    </row>
    <row r="10" spans="2:8" ht="57.9" customHeight="1">
      <c r="B10" s="9"/>
      <c r="C10" s="9"/>
      <c r="D10" s="9"/>
      <c r="E10" s="9"/>
      <c r="F10" s="9"/>
      <c r="G10" s="9"/>
      <c r="H10" s="9"/>
    </row>
    <row r="11" spans="2:8" ht="19.5" customHeight="1">
      <c r="B11" s="11">
        <f t="array" ref="B11:H11">DaysAndWeeks+DATE(CalendarYear,6,1)-WEEKDAY(DATE(CalendarYear,6,1),(WeekStart="Monday")+1)+29</f>
        <v>46201</v>
      </c>
      <c r="C11" s="11">
        <v>46202</v>
      </c>
      <c r="D11" s="11">
        <v>46203</v>
      </c>
      <c r="E11" s="11">
        <v>46204</v>
      </c>
      <c r="F11" s="11">
        <v>46205</v>
      </c>
      <c r="G11" s="11">
        <v>46206</v>
      </c>
      <c r="H11" s="11">
        <v>46207</v>
      </c>
    </row>
    <row r="12" spans="2:8" ht="57.9" customHeight="1">
      <c r="B12" s="11"/>
      <c r="C12" s="11"/>
      <c r="D12" s="11"/>
      <c r="E12" s="11"/>
      <c r="F12" s="11"/>
      <c r="G12" s="11"/>
      <c r="H12" s="11"/>
    </row>
    <row r="13" spans="2:8" ht="19.5" customHeight="1">
      <c r="B13" s="9">
        <f t="array" ref="B13:C13">DaysAndWeeks+DATE(CalendarYear,6,1)-WEEKDAY(DATE(CalendarYear,6,1),(WeekStart="Monday")+1)+36</f>
        <v>46208</v>
      </c>
      <c r="C13" s="9">
        <v>46209</v>
      </c>
      <c r="D13" s="7" t="s">
        <v>1</v>
      </c>
      <c r="E13" s="63"/>
      <c r="F13" s="63"/>
      <c r="G13" s="63"/>
      <c r="H13" s="64"/>
    </row>
    <row r="14" spans="2:8" ht="57.9" customHeight="1">
      <c r="B14" s="9"/>
      <c r="C14" s="9"/>
      <c r="D14" s="8"/>
      <c r="E14" s="65"/>
      <c r="F14" s="65"/>
      <c r="G14" s="65"/>
      <c r="H14" s="66"/>
    </row>
  </sheetData>
  <mergeCells count="1">
    <mergeCell ref="E13:H14"/>
  </mergeCells>
  <conditionalFormatting sqref="B13:D13">
    <cfRule type="expression" dxfId="20" priority="1">
      <formula>AND(DAY(B13)&gt;=1,DAY(B13)&lt;=15)</formula>
    </cfRule>
  </conditionalFormatting>
  <conditionalFormatting sqref="B3:G3">
    <cfRule type="expression" dxfId="19" priority="3">
      <formula>DAY(B3)&gt;8</formula>
    </cfRule>
  </conditionalFormatting>
  <conditionalFormatting sqref="B11:H11">
    <cfRule type="expression" dxfId="18" priority="4">
      <formula>AND(DAY(B11)&gt;=1,DAY(B11)&lt;=15)</formula>
    </cfRule>
  </conditionalFormatting>
  <dataValidations count="9">
    <dataValidation allowBlank="1" showInputMessage="1" showErrorMessage="1" prompt="Automatically determined weekday" sqref="C2:H2" xr:uid="{00000000-0002-0000-0500-000000000000}"/>
    <dataValidation allowBlank="1" showErrorMessage="1" prompt="The year in this cell is automatically updated based on the year entered in January worksheet. Calendar below has dates for previous and next month with lighter font shade" sqref="B1" xr:uid="{00000000-0002-0000-0500-000001000000}"/>
    <dataValidation allowBlank="1" showInputMessage="1" showErrorMessage="1" prompt="This row &amp; rows 5, 7, 9, 11 &amp; 13 contain calendar days of the week. If this cell doesn’t contain the number 1, then it is a day from the previous month. Enter notes in cell E13" sqref="B3" xr:uid="{00000000-0002-0000-0500-000002000000}"/>
    <dataValidation allowBlank="1" showInputMessage="1" showErrorMessage="1" prompt="This row contains the weekday names for this calendar. This cell contains the starting day of the week. To change the starting day, enter a new weekday in cell K4 of the January worksheet" sqref="B2" xr:uid="{00000000-0002-0000-0500-000003000000}"/>
    <dataValidation allowBlank="1" showInputMessage="1" showErrorMessage="1" prompt="June month calendar" sqref="A1" xr:uid="{00000000-0002-0000-0500-000005000000}"/>
    <dataValidation allowBlank="1" showInputMessage="1" showErrorMessage="1" prompt="Enter Notes in the cell at right" sqref="D13:D14" xr:uid="{00000000-0002-0000-0500-000006000000}"/>
    <dataValidation allowBlank="1" showInputMessage="1" showErrorMessage="1" prompt="Enter Notes in this cell" sqref="E13:H14" xr:uid="{00000000-0002-0000-0500-000007000000}"/>
    <dataValidation allowBlank="1" showInputMessage="1" showErrorMessage="1" prompt="This row &amp; rows 6, 8, 10, 12, &amp; 14 are cells for entering daily notes related to the calendar day in the cell above" sqref="B4" xr:uid="{00000000-0002-0000-0500-000008000000}"/>
    <dataValidation allowBlank="1" showInputMessage="1" showErrorMessage="1" prompt="The year in this cell is automatically updated. Select another year in cell K3 of the January worksheet to change the year" sqref="C1" xr:uid="{3B5EBA9E-6F2A-4A06-88F5-C22A25660616}"/>
  </dataValidations>
  <printOptions horizontalCentered="1" verticalCentered="1"/>
  <pageMargins left="0.7" right="0.7" top="0.75" bottom="0.75" header="0.3" footer="0.3"/>
  <pageSetup scale="89" orientation="landscape" r:id="rId1"/>
  <headerFooter differentFirst="1">
    <oddFooter>Page &amp;P of 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Sheet7">
    <tabColor theme="7"/>
    <pageSetUpPr fitToPage="1"/>
  </sheetPr>
  <dimension ref="B1:H14"/>
  <sheetViews>
    <sheetView showGridLines="0" zoomScaleNormal="100" workbookViewId="0"/>
  </sheetViews>
  <sheetFormatPr defaultColWidth="8.92578125" defaultRowHeight="14"/>
  <cols>
    <col min="1" max="1" width="2.78515625" customWidth="1"/>
    <col min="2" max="2" width="18.42578125" customWidth="1"/>
    <col min="3" max="8" width="17.78515625" customWidth="1"/>
    <col min="9" max="9" width="2.78515625" customWidth="1"/>
    <col min="10" max="10" width="10.640625" customWidth="1"/>
  </cols>
  <sheetData>
    <row r="1" spans="2:8" ht="59.25" customHeight="1">
      <c r="B1" s="39" t="str">
        <f>"July "&amp;CalendarYear</f>
        <v>July 2026</v>
      </c>
      <c r="C1" s="40"/>
      <c r="D1" s="40"/>
      <c r="E1" s="41"/>
      <c r="F1" s="41"/>
      <c r="G1" s="41"/>
      <c r="H1" s="42"/>
    </row>
    <row r="2" spans="2:8" ht="21.75" customHeight="1">
      <c r="B2" s="5" t="str">
        <f>IF(WeekStart="SUNDAY", "SUNDAY","MONDAY")</f>
        <v>SUNDAY</v>
      </c>
      <c r="C2" s="5" t="str">
        <f t="shared" ref="C2:H2" si="0">UPPER(TEXT(C3,"dddd"))</f>
        <v>MONDAY</v>
      </c>
      <c r="D2" s="5" t="str">
        <f t="shared" si="0"/>
        <v>TUESDAY</v>
      </c>
      <c r="E2" s="5" t="str">
        <f t="shared" si="0"/>
        <v>WEDNESDAY</v>
      </c>
      <c r="F2" s="5" t="str">
        <f t="shared" si="0"/>
        <v>THURSDAY</v>
      </c>
      <c r="G2" s="5" t="str">
        <f t="shared" si="0"/>
        <v>FRIDAY</v>
      </c>
      <c r="H2" s="5" t="str">
        <f t="shared" si="0"/>
        <v>SATURDAY</v>
      </c>
    </row>
    <row r="3" spans="2:8" ht="19.5" customHeight="1">
      <c r="B3" s="11">
        <f t="array" ref="B3:H3">DaysAndWeeks+DATE(CalendarYear,7,1)-WEEKDAY(DATE(CalendarYear,7,1),(WeekStart="Monday")+1)+1</f>
        <v>46201</v>
      </c>
      <c r="C3" s="11">
        <v>46202</v>
      </c>
      <c r="D3" s="11">
        <v>46203</v>
      </c>
      <c r="E3" s="11">
        <v>46204</v>
      </c>
      <c r="F3" s="11">
        <v>46205</v>
      </c>
      <c r="G3" s="11">
        <v>46206</v>
      </c>
      <c r="H3" s="11">
        <v>46207</v>
      </c>
    </row>
    <row r="4" spans="2:8" ht="57.9" customHeight="1">
      <c r="B4" s="11"/>
      <c r="C4" s="11"/>
      <c r="D4" s="11"/>
      <c r="E4" s="11"/>
      <c r="F4" s="11"/>
      <c r="G4" s="11"/>
      <c r="H4" s="11"/>
    </row>
    <row r="5" spans="2:8" ht="19.5" customHeight="1">
      <c r="B5" s="9">
        <f t="array" ref="B5:H5">DaysAndWeeks+DATE(CalendarYear,7,1)-WEEKDAY(DATE(CalendarYear,7,1),(WeekStart="Monday")+1)+8</f>
        <v>46208</v>
      </c>
      <c r="C5" s="9">
        <v>46209</v>
      </c>
      <c r="D5" s="9">
        <v>46210</v>
      </c>
      <c r="E5" s="9">
        <v>46211</v>
      </c>
      <c r="F5" s="9">
        <v>46212</v>
      </c>
      <c r="G5" s="9">
        <v>46213</v>
      </c>
      <c r="H5" s="9">
        <v>46214</v>
      </c>
    </row>
    <row r="6" spans="2:8" ht="57.9" customHeight="1">
      <c r="B6" s="9"/>
      <c r="C6" s="9"/>
      <c r="D6" s="9"/>
      <c r="E6" s="9"/>
      <c r="F6" s="9"/>
      <c r="G6" s="9"/>
      <c r="H6" s="9"/>
    </row>
    <row r="7" spans="2:8" ht="19.5" customHeight="1">
      <c r="B7" s="11">
        <f t="array" ref="B7:H7">DaysAndWeeks+DATE(CalendarYear,7,1)-WEEKDAY(DATE(CalendarYear,7,1),(WeekStart="Monday")+1)+15</f>
        <v>46215</v>
      </c>
      <c r="C7" s="11">
        <v>46216</v>
      </c>
      <c r="D7" s="11">
        <v>46217</v>
      </c>
      <c r="E7" s="11">
        <v>46218</v>
      </c>
      <c r="F7" s="11">
        <v>46219</v>
      </c>
      <c r="G7" s="11">
        <v>46220</v>
      </c>
      <c r="H7" s="11">
        <v>46221</v>
      </c>
    </row>
    <row r="8" spans="2:8" ht="57.9" customHeight="1">
      <c r="B8" s="11"/>
      <c r="C8" s="11"/>
      <c r="D8" s="11"/>
      <c r="E8" s="11"/>
      <c r="F8" s="11"/>
      <c r="G8" s="11"/>
      <c r="H8" s="11"/>
    </row>
    <row r="9" spans="2:8" ht="19.5" customHeight="1">
      <c r="B9" s="9">
        <f t="array" ref="B9:H9">DaysAndWeeks+DATE(CalendarYear,7,1)-WEEKDAY(DATE(CalendarYear,7,1),(WeekStart="Monday")+1)+22</f>
        <v>46222</v>
      </c>
      <c r="C9" s="9">
        <v>46223</v>
      </c>
      <c r="D9" s="9">
        <v>46224</v>
      </c>
      <c r="E9" s="9">
        <v>46225</v>
      </c>
      <c r="F9" s="9">
        <v>46226</v>
      </c>
      <c r="G9" s="9">
        <v>46227</v>
      </c>
      <c r="H9" s="9">
        <v>46228</v>
      </c>
    </row>
    <row r="10" spans="2:8" ht="57.9" customHeight="1">
      <c r="B10" s="9"/>
      <c r="C10" s="9"/>
      <c r="D10" s="9"/>
      <c r="E10" s="9"/>
      <c r="F10" s="9"/>
      <c r="G10" s="9"/>
      <c r="H10" s="9"/>
    </row>
    <row r="11" spans="2:8" ht="19.5" customHeight="1">
      <c r="B11" s="11">
        <f t="array" ref="B11:H11">DaysAndWeeks+DATE(CalendarYear,7,1)-WEEKDAY(DATE(CalendarYear,7,1),(WeekStart="Monday")+1)+29</f>
        <v>46229</v>
      </c>
      <c r="C11" s="11">
        <v>46230</v>
      </c>
      <c r="D11" s="11">
        <v>46231</v>
      </c>
      <c r="E11" s="11">
        <v>46232</v>
      </c>
      <c r="F11" s="11">
        <v>46233</v>
      </c>
      <c r="G11" s="11">
        <v>46234</v>
      </c>
      <c r="H11" s="11">
        <v>46235</v>
      </c>
    </row>
    <row r="12" spans="2:8" ht="57.9" customHeight="1">
      <c r="B12" s="11"/>
      <c r="C12" s="11"/>
      <c r="D12" s="11"/>
      <c r="E12" s="11"/>
      <c r="F12" s="11"/>
      <c r="G12" s="11"/>
      <c r="H12" s="11"/>
    </row>
    <row r="13" spans="2:8" ht="19.5" customHeight="1">
      <c r="B13" s="9">
        <f t="array" ref="B13:C13">DaysAndWeeks+DATE(CalendarYear,7,1)-WEEKDAY(DATE(CalendarYear,7,1),(WeekStart="Monday")+1)+36</f>
        <v>46236</v>
      </c>
      <c r="C13" s="9">
        <v>46237</v>
      </c>
      <c r="D13" s="7" t="s">
        <v>1</v>
      </c>
      <c r="E13" s="63"/>
      <c r="F13" s="63"/>
      <c r="G13" s="63"/>
      <c r="H13" s="64"/>
    </row>
    <row r="14" spans="2:8" ht="57.9" customHeight="1">
      <c r="B14" s="9"/>
      <c r="C14" s="9"/>
      <c r="D14" s="8"/>
      <c r="E14" s="65"/>
      <c r="F14" s="65"/>
      <c r="G14" s="65"/>
      <c r="H14" s="66"/>
    </row>
  </sheetData>
  <dataConsolidate/>
  <mergeCells count="1">
    <mergeCell ref="E13:H14"/>
  </mergeCells>
  <conditionalFormatting sqref="B13:D13">
    <cfRule type="expression" dxfId="17" priority="1">
      <formula>AND(DAY(B13)&gt;=1,DAY(B13)&lt;=15)</formula>
    </cfRule>
  </conditionalFormatting>
  <conditionalFormatting sqref="B3:G3">
    <cfRule type="expression" dxfId="16" priority="3">
      <formula>DAY(B3)&gt;8</formula>
    </cfRule>
  </conditionalFormatting>
  <conditionalFormatting sqref="B11:H11">
    <cfRule type="expression" dxfId="15" priority="4">
      <formula>AND(DAY(B11)&gt;=1,DAY(B11)&lt;=15)</formula>
    </cfRule>
  </conditionalFormatting>
  <dataValidations count="9">
    <dataValidation allowBlank="1" showInputMessage="1" showErrorMessage="1" prompt="Automatically determined weekday" sqref="C2:H2" xr:uid="{00000000-0002-0000-0600-000000000000}"/>
    <dataValidation allowBlank="1" showErrorMessage="1" prompt="The year in this cell is automatically updated based on the year entered in January worksheet. Calendar below has dates for previous and next month with lighter font shade" sqref="B1" xr:uid="{00000000-0002-0000-0600-000001000000}"/>
    <dataValidation allowBlank="1" showInputMessage="1" showErrorMessage="1" prompt="This row &amp; rows 5, 7, 9, 11 &amp; 13 contain calendar days of the week. If this cell doesn’t contain the number 1, then it is a day from the previous month. Enter notes in cell E13" sqref="B3" xr:uid="{00000000-0002-0000-0600-000002000000}"/>
    <dataValidation allowBlank="1" showInputMessage="1" showErrorMessage="1" prompt="This row contains the weekday names for this calendar. This cell contains the starting day of the week. To change the starting day, enter a new weekday in cell K4 of the January worksheet" sqref="B2" xr:uid="{00000000-0002-0000-0600-000003000000}"/>
    <dataValidation allowBlank="1" showInputMessage="1" showErrorMessage="1" prompt="The year in this cell is automatically updated. Select another year in cell K3 of the January worksheet to change the year" sqref="C1" xr:uid="{00000000-0002-0000-0600-000004000000}"/>
    <dataValidation allowBlank="1" showInputMessage="1" showErrorMessage="1" prompt="July month calendar" sqref="A1" xr:uid="{00000000-0002-0000-0600-000005000000}"/>
    <dataValidation allowBlank="1" showInputMessage="1" showErrorMessage="1" prompt="Enter Notes in the cell at right" sqref="D13:D14" xr:uid="{00000000-0002-0000-0600-000006000000}"/>
    <dataValidation allowBlank="1" showInputMessage="1" showErrorMessage="1" prompt="Enter Notes in this cell" sqref="E13:H14" xr:uid="{00000000-0002-0000-0600-000007000000}"/>
    <dataValidation allowBlank="1" showInputMessage="1" showErrorMessage="1" prompt="This row &amp; rows 6, 8, 10, 12, &amp; 14 are cells for entering daily notes related to the calendar day in the cell above" sqref="B4" xr:uid="{00000000-0002-0000-0600-000008000000}"/>
  </dataValidations>
  <printOptions horizontalCentered="1" verticalCentered="1"/>
  <pageMargins left="0.7" right="0.7" top="0.75" bottom="0.75" header="0.3" footer="0.3"/>
  <pageSetup scale="89" orientation="landscape" r:id="rId1"/>
  <headerFooter differentFirst="1">
    <oddFooter>Page &amp;P of 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Sheet8">
    <tabColor theme="8"/>
    <pageSetUpPr fitToPage="1"/>
  </sheetPr>
  <dimension ref="B1:H14"/>
  <sheetViews>
    <sheetView showGridLines="0" tabSelected="1" topLeftCell="A6" zoomScaleNormal="100" workbookViewId="0">
      <selection activeCell="E12" sqref="E12"/>
    </sheetView>
  </sheetViews>
  <sheetFormatPr defaultColWidth="8.92578125" defaultRowHeight="14"/>
  <cols>
    <col min="1" max="1" width="2.78515625" customWidth="1"/>
    <col min="2" max="2" width="18.42578125" customWidth="1"/>
    <col min="3" max="8" width="17.78515625" customWidth="1"/>
    <col min="9" max="9" width="2.78515625" customWidth="1"/>
    <col min="10" max="10" width="10.640625" customWidth="1"/>
  </cols>
  <sheetData>
    <row r="1" spans="2:8" ht="59.25" customHeight="1">
      <c r="B1" s="43" t="str">
        <f>"August "&amp;CalendarYear</f>
        <v>August 2026</v>
      </c>
      <c r="C1" s="44"/>
      <c r="D1" s="44"/>
      <c r="E1" s="45"/>
      <c r="F1" s="45"/>
      <c r="G1" s="45"/>
      <c r="H1" s="46" t="s">
        <v>5</v>
      </c>
    </row>
    <row r="2" spans="2:8" ht="21.75" customHeight="1">
      <c r="B2" s="5" t="str">
        <f>IF(WeekStart="SUNDAY", "SUNDAY","MONDAY")</f>
        <v>SUNDAY</v>
      </c>
      <c r="C2" s="5" t="str">
        <f t="shared" ref="C2:H2" si="0">UPPER(TEXT(C3,"dddd"))</f>
        <v>MONDAY</v>
      </c>
      <c r="D2" s="5" t="str">
        <f t="shared" si="0"/>
        <v>TUESDAY</v>
      </c>
      <c r="E2" s="5" t="str">
        <f t="shared" si="0"/>
        <v>WEDNESDAY</v>
      </c>
      <c r="F2" s="5" t="str">
        <f t="shared" si="0"/>
        <v>THURSDAY</v>
      </c>
      <c r="G2" s="5" t="str">
        <f t="shared" si="0"/>
        <v>FRIDAY</v>
      </c>
      <c r="H2" s="5" t="str">
        <f t="shared" si="0"/>
        <v>SATURDAY</v>
      </c>
    </row>
    <row r="3" spans="2:8" ht="19.5" customHeight="1">
      <c r="B3" s="11">
        <f t="array" ref="B3:H3">DaysAndWeeks+DATE(CalendarYear,8,1)-WEEKDAY(DATE(CalendarYear,8,1),(WeekStart="Monday")+1)+1</f>
        <v>46229</v>
      </c>
      <c r="C3" s="11">
        <v>46230</v>
      </c>
      <c r="D3" s="11">
        <v>46231</v>
      </c>
      <c r="E3" s="11">
        <v>46232</v>
      </c>
      <c r="F3" s="11">
        <v>46233</v>
      </c>
      <c r="G3" s="11">
        <v>46234</v>
      </c>
      <c r="H3" s="11">
        <v>46235</v>
      </c>
    </row>
    <row r="4" spans="2:8" ht="57.9" customHeight="1">
      <c r="B4" s="11"/>
      <c r="C4" s="11"/>
      <c r="D4" s="11"/>
      <c r="E4" s="11"/>
      <c r="F4" s="11"/>
      <c r="G4" s="11"/>
      <c r="H4" s="11"/>
    </row>
    <row r="5" spans="2:8" ht="19.5" customHeight="1">
      <c r="B5" s="9">
        <f t="array" ref="B5:H5">DaysAndWeeks+DATE(CalendarYear,8,1)-WEEKDAY(DATE(CalendarYear,8,1),(WeekStart="Monday")+1)+8</f>
        <v>46236</v>
      </c>
      <c r="C5" s="9">
        <v>46237</v>
      </c>
      <c r="D5" s="9">
        <v>46238</v>
      </c>
      <c r="E5" s="9">
        <v>46239</v>
      </c>
      <c r="F5" s="9">
        <v>46240</v>
      </c>
      <c r="G5" s="9">
        <v>46241</v>
      </c>
      <c r="H5" s="9">
        <v>46242</v>
      </c>
    </row>
    <row r="6" spans="2:8" ht="57.9" customHeight="1">
      <c r="B6" s="9"/>
      <c r="C6" s="9"/>
      <c r="D6" s="9"/>
      <c r="E6" s="9"/>
      <c r="F6" s="9"/>
      <c r="G6" s="9"/>
      <c r="H6" s="9"/>
    </row>
    <row r="7" spans="2:8" ht="19.5" customHeight="1">
      <c r="B7" s="11">
        <f t="array" ref="B7:H7">DaysAndWeeks+DATE(CalendarYear,8,1)-WEEKDAY(DATE(CalendarYear,8,1),(WeekStart="Monday")+1)+15</f>
        <v>46243</v>
      </c>
      <c r="C7" s="11">
        <v>46244</v>
      </c>
      <c r="D7" s="11">
        <v>46245</v>
      </c>
      <c r="E7" s="11">
        <v>46246</v>
      </c>
      <c r="F7" s="11">
        <v>46247</v>
      </c>
      <c r="G7" s="11">
        <v>46248</v>
      </c>
      <c r="H7" s="11">
        <v>46249</v>
      </c>
    </row>
    <row r="8" spans="2:8" ht="57.9" customHeight="1">
      <c r="B8" s="11"/>
      <c r="C8" s="11"/>
      <c r="D8" s="11"/>
      <c r="E8" s="11"/>
      <c r="F8" s="11"/>
      <c r="G8" s="11"/>
      <c r="H8" s="11"/>
    </row>
    <row r="9" spans="2:8" ht="19.5" customHeight="1">
      <c r="B9" s="9">
        <f t="array" ref="B9:H9">DaysAndWeeks+DATE(CalendarYear,8,1)-WEEKDAY(DATE(CalendarYear,8,1),(WeekStart="Monday")+1)+22</f>
        <v>46250</v>
      </c>
      <c r="C9" s="9">
        <v>46251</v>
      </c>
      <c r="D9" s="9">
        <v>46252</v>
      </c>
      <c r="E9" s="9">
        <v>46253</v>
      </c>
      <c r="F9" s="9">
        <v>46254</v>
      </c>
      <c r="G9" s="9">
        <v>46255</v>
      </c>
      <c r="H9" s="9">
        <v>46256</v>
      </c>
    </row>
    <row r="10" spans="2:8" ht="57.9" customHeight="1">
      <c r="B10" s="9"/>
      <c r="C10" s="9" t="s">
        <v>6</v>
      </c>
      <c r="D10" s="9" t="s">
        <v>8</v>
      </c>
      <c r="E10" s="9"/>
      <c r="F10" s="9" t="s">
        <v>6</v>
      </c>
      <c r="G10" s="9"/>
      <c r="H10" s="9"/>
    </row>
    <row r="11" spans="2:8" ht="19.5" customHeight="1">
      <c r="B11" s="11">
        <f t="array" ref="B11:H11">DaysAndWeeks+DATE(CalendarYear,8,1)-WEEKDAY(DATE(CalendarYear,8,1),(WeekStart="Monday")+1)+29</f>
        <v>46257</v>
      </c>
      <c r="C11" s="11">
        <v>46258</v>
      </c>
      <c r="D11" s="11">
        <v>46259</v>
      </c>
      <c r="E11" s="11">
        <v>46260</v>
      </c>
      <c r="F11" s="11">
        <v>46261</v>
      </c>
      <c r="G11" s="11">
        <v>46262</v>
      </c>
      <c r="H11" s="11">
        <v>46263</v>
      </c>
    </row>
    <row r="12" spans="2:8" ht="57.9" customHeight="1">
      <c r="B12" s="11"/>
      <c r="C12" s="9" t="s">
        <v>12</v>
      </c>
      <c r="D12" s="9" t="s">
        <v>8</v>
      </c>
      <c r="E12" s="11"/>
      <c r="F12" s="9" t="s">
        <v>6</v>
      </c>
      <c r="G12" s="11"/>
      <c r="H12" s="11"/>
    </row>
    <row r="13" spans="2:8" ht="19.5" customHeight="1">
      <c r="B13" s="9">
        <f t="array" ref="B13:C13">DaysAndWeeks+DATE(CalendarYear,8,1)-WEEKDAY(DATE(CalendarYear,8,1),(WeekStart="Monday")+1)+36</f>
        <v>46264</v>
      </c>
      <c r="C13" s="9">
        <v>46265</v>
      </c>
      <c r="D13" s="7" t="s">
        <v>1</v>
      </c>
      <c r="E13" s="68" t="s">
        <v>9</v>
      </c>
      <c r="F13" s="63"/>
      <c r="G13" s="63"/>
      <c r="H13" s="64"/>
    </row>
    <row r="14" spans="2:8" ht="57.9" customHeight="1">
      <c r="B14" s="9"/>
      <c r="C14" s="9" t="s">
        <v>6</v>
      </c>
      <c r="D14" s="8" t="s">
        <v>7</v>
      </c>
      <c r="E14" s="65"/>
      <c r="F14" s="65"/>
      <c r="G14" s="65"/>
      <c r="H14" s="66"/>
    </row>
  </sheetData>
  <mergeCells count="1">
    <mergeCell ref="E13:H14"/>
  </mergeCells>
  <conditionalFormatting sqref="B13:D13">
    <cfRule type="expression" dxfId="14" priority="1">
      <formula>AND(DAY(B13)&gt;=1,DAY(B13)&lt;=15)</formula>
    </cfRule>
  </conditionalFormatting>
  <conditionalFormatting sqref="B3:G3">
    <cfRule type="expression" dxfId="13" priority="3">
      <formula>DAY(B3)&gt;8</formula>
    </cfRule>
  </conditionalFormatting>
  <conditionalFormatting sqref="B11:H11">
    <cfRule type="expression" dxfId="12" priority="4">
      <formula>AND(DAY(B11)&gt;=1,DAY(B11)&lt;=15)</formula>
    </cfRule>
  </conditionalFormatting>
  <dataValidations count="9">
    <dataValidation allowBlank="1" showInputMessage="1" showErrorMessage="1" prompt="Automatically determined weekday" sqref="C2:H2" xr:uid="{00000000-0002-0000-0700-000000000000}"/>
    <dataValidation allowBlank="1" showErrorMessage="1" prompt="The year in this cell is automatically updated based on the year entered in January worksheet. Calendar below has dates for previous and next month with lighter font shade" sqref="B1" xr:uid="{00000000-0002-0000-0700-000001000000}"/>
    <dataValidation allowBlank="1" showInputMessage="1" showErrorMessage="1" prompt="This row &amp; rows 5, 7, 9, 11 &amp; 13 contain calendar days of the week. If this cell doesn’t contain the number 1, then it is a day from the previous month. Enter notes in cell E13" sqref="B3" xr:uid="{00000000-0002-0000-0700-000002000000}"/>
    <dataValidation allowBlank="1" showInputMessage="1" showErrorMessage="1" prompt="This row contains the weekday names for this calendar. This cell contains the starting day of the week. To change the starting day, enter a new weekday in cell K4 of the January worksheet" sqref="B2" xr:uid="{00000000-0002-0000-0700-000003000000}"/>
    <dataValidation allowBlank="1" showInputMessage="1" showErrorMessage="1" prompt="August month calendar" sqref="A1" xr:uid="{00000000-0002-0000-0700-000005000000}"/>
    <dataValidation allowBlank="1" showInputMessage="1" showErrorMessage="1" prompt="Enter Notes in the cell at right" sqref="D13:D14" xr:uid="{00000000-0002-0000-0700-000006000000}"/>
    <dataValidation allowBlank="1" showInputMessage="1" showErrorMessage="1" prompt="Enter Notes in this cell" sqref="E13:H14" xr:uid="{B1C6AA60-C3F8-4AE0-80A1-A46A323D55AC}"/>
    <dataValidation allowBlank="1" showInputMessage="1" showErrorMessage="1" prompt="This row &amp; rows 6, 8, 10, 12, &amp; 14 are cells for entering daily notes related to the calendar day in the cell above" sqref="B4" xr:uid="{00000000-0002-0000-0700-000008000000}"/>
    <dataValidation allowBlank="1" showInputMessage="1" showErrorMessage="1" prompt="The year in this cell is automatically updated. Select another year in cell K3 of the January worksheet to change the year" sqref="C1" xr:uid="{66CA7BBB-AB5C-45C6-8652-E95B2C7872CF}"/>
  </dataValidations>
  <printOptions horizontalCentered="1" verticalCentered="1"/>
  <pageMargins left="0.7" right="0.7" top="0.75" bottom="0.75" header="0.3" footer="0.3"/>
  <pageSetup scale="89" orientation="landscape" r:id="rId1"/>
  <headerFooter differentFirst="1">
    <oddFooter>Page &amp;P of 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Sheet9">
    <tabColor theme="8" tint="-0.249977111117893"/>
    <pageSetUpPr fitToPage="1"/>
  </sheetPr>
  <dimension ref="B1:H14"/>
  <sheetViews>
    <sheetView showGridLines="0" zoomScaleNormal="100" workbookViewId="0">
      <selection activeCell="C10" sqref="C10"/>
    </sheetView>
  </sheetViews>
  <sheetFormatPr defaultColWidth="8.92578125" defaultRowHeight="14"/>
  <cols>
    <col min="1" max="1" width="2.78515625" customWidth="1"/>
    <col min="2" max="2" width="18.42578125" customWidth="1"/>
    <col min="3" max="8" width="17.78515625" customWidth="1"/>
    <col min="9" max="9" width="2.78515625" customWidth="1"/>
    <col min="10" max="10" width="10.640625" customWidth="1"/>
  </cols>
  <sheetData>
    <row r="1" spans="2:8" ht="59.25" customHeight="1">
      <c r="B1" s="47" t="str">
        <f>"September "&amp;CalendarYear</f>
        <v>September 2026</v>
      </c>
      <c r="C1" s="48"/>
      <c r="D1" s="48"/>
      <c r="E1" s="49"/>
      <c r="F1" s="49"/>
      <c r="G1" s="49"/>
      <c r="H1" s="50" t="s">
        <v>5</v>
      </c>
    </row>
    <row r="2" spans="2:8" ht="21.75" customHeight="1">
      <c r="B2" s="5" t="str">
        <f>IF(WeekStart="SUNDAY", "SUNDAY","MONDAY")</f>
        <v>SUNDAY</v>
      </c>
      <c r="C2" s="5" t="str">
        <f t="shared" ref="C2:H2" si="0">UPPER(TEXT(C3,"dddd"))</f>
        <v>MONDAY</v>
      </c>
      <c r="D2" s="5" t="str">
        <f t="shared" si="0"/>
        <v>TUESDAY</v>
      </c>
      <c r="E2" s="5" t="str">
        <f t="shared" si="0"/>
        <v>WEDNESDAY</v>
      </c>
      <c r="F2" s="5" t="str">
        <f t="shared" si="0"/>
        <v>THURSDAY</v>
      </c>
      <c r="G2" s="5" t="str">
        <f t="shared" si="0"/>
        <v>FRIDAY</v>
      </c>
      <c r="H2" s="5" t="str">
        <f t="shared" si="0"/>
        <v>SATURDAY</v>
      </c>
    </row>
    <row r="3" spans="2:8" ht="19.5" customHeight="1">
      <c r="B3" s="11">
        <f t="array" ref="B3:H3">DaysAndWeeks+DATE(CalendarYear,9,1)-WEEKDAY(DATE(CalendarYear,9,1),(WeekStart="Monday")+1)+1</f>
        <v>46264</v>
      </c>
      <c r="C3" s="11">
        <v>46265</v>
      </c>
      <c r="D3" s="11">
        <v>46266</v>
      </c>
      <c r="E3" s="11">
        <v>46267</v>
      </c>
      <c r="F3" s="11">
        <v>46268</v>
      </c>
      <c r="G3" s="11">
        <v>46269</v>
      </c>
      <c r="H3" s="11">
        <v>46270</v>
      </c>
    </row>
    <row r="4" spans="2:8" ht="57.9" customHeight="1">
      <c r="B4" s="11"/>
      <c r="C4" s="11"/>
      <c r="D4" s="9" t="s">
        <v>8</v>
      </c>
      <c r="E4" s="11"/>
      <c r="F4" s="9" t="s">
        <v>6</v>
      </c>
      <c r="G4" s="11"/>
      <c r="H4" s="11"/>
    </row>
    <row r="5" spans="2:8" ht="19.5" customHeight="1">
      <c r="B5" s="9">
        <f t="array" ref="B5:H5">DaysAndWeeks+DATE(CalendarYear,9,1)-WEEKDAY(DATE(CalendarYear,9,1),(WeekStart="Monday")+1)+8</f>
        <v>46271</v>
      </c>
      <c r="C5" s="9">
        <v>46272</v>
      </c>
      <c r="D5" s="9">
        <v>46273</v>
      </c>
      <c r="E5" s="9">
        <v>46274</v>
      </c>
      <c r="F5" s="9">
        <v>46275</v>
      </c>
      <c r="G5" s="9">
        <v>46276</v>
      </c>
      <c r="H5" s="9">
        <v>46277</v>
      </c>
    </row>
    <row r="6" spans="2:8" ht="57.9" customHeight="1">
      <c r="B6" s="9"/>
      <c r="C6" s="9" t="s">
        <v>11</v>
      </c>
      <c r="D6" s="9"/>
      <c r="E6" s="9"/>
      <c r="F6" s="9"/>
      <c r="G6" s="9"/>
      <c r="H6" s="9"/>
    </row>
    <row r="7" spans="2:8" ht="19.5" customHeight="1">
      <c r="B7" s="11">
        <f t="array" ref="B7:H7">DaysAndWeeks+DATE(CalendarYear,9,1)-WEEKDAY(DATE(CalendarYear,9,1),(WeekStart="Monday")+1)+15</f>
        <v>46278</v>
      </c>
      <c r="C7" s="11">
        <v>46279</v>
      </c>
      <c r="D7" s="11">
        <v>46280</v>
      </c>
      <c r="E7" s="11">
        <v>46281</v>
      </c>
      <c r="F7" s="11">
        <v>46282</v>
      </c>
      <c r="G7" s="11">
        <v>46283</v>
      </c>
      <c r="H7" s="11">
        <v>46284</v>
      </c>
    </row>
    <row r="8" spans="2:8" ht="57.9" customHeight="1">
      <c r="B8" s="11"/>
      <c r="C8" s="9" t="s">
        <v>12</v>
      </c>
      <c r="D8" s="11"/>
      <c r="E8" s="11"/>
      <c r="F8" s="11"/>
      <c r="G8" s="11"/>
      <c r="H8" s="11"/>
    </row>
    <row r="9" spans="2:8" ht="19.5" customHeight="1">
      <c r="B9" s="9">
        <f t="array" ref="B9:H9">DaysAndWeeks+DATE(CalendarYear,9,1)-WEEKDAY(DATE(CalendarYear,9,1),(WeekStart="Monday")+1)+22</f>
        <v>46285</v>
      </c>
      <c r="C9" s="9">
        <v>46286</v>
      </c>
      <c r="D9" s="9">
        <v>46287</v>
      </c>
      <c r="E9" s="9">
        <v>46288</v>
      </c>
      <c r="F9" s="9">
        <v>46289</v>
      </c>
      <c r="G9" s="9">
        <v>46290</v>
      </c>
      <c r="H9" s="9">
        <v>46291</v>
      </c>
    </row>
    <row r="10" spans="2:8" ht="57.9" customHeight="1">
      <c r="B10" s="9"/>
      <c r="C10" s="9" t="s">
        <v>6</v>
      </c>
      <c r="D10" s="9"/>
      <c r="E10" s="9"/>
      <c r="F10" s="9"/>
      <c r="G10" s="9"/>
      <c r="H10" s="9"/>
    </row>
    <row r="11" spans="2:8" ht="19.5" customHeight="1">
      <c r="B11" s="11">
        <f t="array" ref="B11:H11">DaysAndWeeks+DATE(CalendarYear,9,1)-WEEKDAY(DATE(CalendarYear,9,1),(WeekStart="Monday")+1)+29</f>
        <v>46292</v>
      </c>
      <c r="C11" s="11">
        <v>46293</v>
      </c>
      <c r="D11" s="11">
        <v>46294</v>
      </c>
      <c r="E11" s="11">
        <v>46295</v>
      </c>
      <c r="F11" s="11">
        <v>46296</v>
      </c>
      <c r="G11" s="11">
        <v>46297</v>
      </c>
      <c r="H11" s="11">
        <v>46298</v>
      </c>
    </row>
    <row r="12" spans="2:8" ht="57.9" customHeight="1">
      <c r="B12" s="11"/>
      <c r="C12" s="9" t="s">
        <v>12</v>
      </c>
      <c r="D12" s="11"/>
      <c r="E12" s="11"/>
      <c r="F12" s="11"/>
      <c r="G12" s="11"/>
      <c r="H12" s="11"/>
    </row>
    <row r="13" spans="2:8" ht="19.5" customHeight="1">
      <c r="B13" s="9">
        <f t="array" ref="B13:C13">DaysAndWeeks+DATE(CalendarYear,9,1)-WEEKDAY(DATE(CalendarYear,9,1),(WeekStart="Monday")+1)+36</f>
        <v>46299</v>
      </c>
      <c r="C13" s="9">
        <v>46300</v>
      </c>
      <c r="D13" s="7" t="s">
        <v>1</v>
      </c>
      <c r="E13" s="68" t="s">
        <v>9</v>
      </c>
      <c r="F13" s="63"/>
      <c r="G13" s="63"/>
      <c r="H13" s="64"/>
    </row>
    <row r="14" spans="2:8" ht="57.9" customHeight="1">
      <c r="B14" s="9"/>
      <c r="C14" s="9"/>
      <c r="D14" s="8" t="s">
        <v>7</v>
      </c>
      <c r="E14" s="65"/>
      <c r="F14" s="65"/>
      <c r="G14" s="65"/>
      <c r="H14" s="66"/>
    </row>
  </sheetData>
  <mergeCells count="1">
    <mergeCell ref="E13:H14"/>
  </mergeCells>
  <conditionalFormatting sqref="B13:D13">
    <cfRule type="expression" dxfId="11" priority="1">
      <formula>AND(DAY(B13)&gt;=1,DAY(B13)&lt;=15)</formula>
    </cfRule>
  </conditionalFormatting>
  <conditionalFormatting sqref="B3:G3">
    <cfRule type="expression" dxfId="10" priority="3">
      <formula>DAY(B3)&gt;8</formula>
    </cfRule>
  </conditionalFormatting>
  <conditionalFormatting sqref="B11:H11">
    <cfRule type="expression" dxfId="9" priority="4">
      <formula>AND(DAY(B11)&gt;=1,DAY(B11)&lt;=15)</formula>
    </cfRule>
  </conditionalFormatting>
  <dataValidations count="9">
    <dataValidation allowBlank="1" showInputMessage="1" showErrorMessage="1" prompt="Automatically determined weekday" sqref="C2:H2" xr:uid="{00000000-0002-0000-0800-000000000000}"/>
    <dataValidation allowBlank="1" showErrorMessage="1" prompt="The year in this cell is automatically updated based on the year entered in January worksheet. Calendar below has dates for previous and next month with lighter font shade" sqref="B1" xr:uid="{00000000-0002-0000-0800-000001000000}"/>
    <dataValidation allowBlank="1" showInputMessage="1" showErrorMessage="1" prompt="This row &amp; rows 5, 7, 9, 11 &amp; 13 contain calendar days of the week. If this cell doesn’t contain the number 1, then it is a day from the previous month. Enter notes in cell E13" sqref="B3" xr:uid="{00000000-0002-0000-0800-000002000000}"/>
    <dataValidation allowBlank="1" showInputMessage="1" showErrorMessage="1" prompt="This row contains the weekday names for this calendar. This cell contains the starting day of the week. To change the starting day, enter a new weekday in cell K4 of the January worksheet" sqref="B2" xr:uid="{00000000-0002-0000-0800-000003000000}"/>
    <dataValidation allowBlank="1" showInputMessage="1" showErrorMessage="1" prompt="September month calendar" sqref="A1" xr:uid="{00000000-0002-0000-0800-000005000000}"/>
    <dataValidation allowBlank="1" showInputMessage="1" showErrorMessage="1" prompt="Enter Notes in the cell at right" sqref="D13:D14" xr:uid="{00000000-0002-0000-0800-000006000000}"/>
    <dataValidation allowBlank="1" showInputMessage="1" showErrorMessage="1" prompt="Enter Notes in this cell" sqref="E13:H14" xr:uid="{461E4FF0-FD90-4764-B336-039699EAE250}"/>
    <dataValidation allowBlank="1" showInputMessage="1" showErrorMessage="1" prompt="This row &amp; rows 6, 8, 10, 12, &amp; 14 are cells for entering daily notes related to the calendar day in the cell above" sqref="B4" xr:uid="{00000000-0002-0000-0800-000008000000}"/>
    <dataValidation allowBlank="1" showInputMessage="1" showErrorMessage="1" prompt="The year in this cell is automatically updated. Select another year in cell K3 of the January worksheet to change the year" sqref="C1" xr:uid="{4435369A-E4BA-4CCE-AFA8-841FBD5E4294}"/>
  </dataValidations>
  <printOptions horizontalCentered="1" verticalCentered="1"/>
  <pageMargins left="0.7" right="0.7" top="0.75" bottom="0.75" header="0.3" footer="0.3"/>
  <pageSetup scale="89" orientation="landscape" r:id="rId1"/>
  <headerFooter differentFirst="1">
    <oddFooter>Page &amp;P of &amp;N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Image xmlns="71af3243-3dd4-4a8d-8c0d-dd76da1f02a5">
      <Url xsi:nil="true"/>
      <Description xsi:nil="true"/>
    </Image>
    <Status xmlns="71af3243-3dd4-4a8d-8c0d-dd76da1f02a5">Not started</Status>
    <Background xmlns="71af3243-3dd4-4a8d-8c0d-dd76da1f02a5">false</Background>
    <_ip_UnifiedCompliancePolicyProperties xmlns="http://schemas.microsoft.com/sharepoint/v3" xsi:nil="true"/>
    <ImageTagsTaxHTField xmlns="71af3243-3dd4-4a8d-8c0d-dd76da1f02a5">
      <Terms xmlns="http://schemas.microsoft.com/office/infopath/2007/PartnerControls"/>
    </ImageTagsTaxHTField>
    <TaxCatchAll xmlns="230e9df3-be65-4c73-a93b-d1236ebd677e" xsi:nil="true"/>
    <MediaServiceKeyPoints xmlns="71af3243-3dd4-4a8d-8c0d-dd76da1f02a5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F111ED35F8CC479449609E8A0923A6" ma:contentTypeVersion="26" ma:contentTypeDescription="Create a new document." ma:contentTypeScope="" ma:versionID="ac37c1753acd5e330d2062ccec26ea66">
  <xsd:schema xmlns:xsd="http://www.w3.org/2001/XMLSchema" xmlns:xs="http://www.w3.org/2001/XMLSchema" xmlns:p="http://schemas.microsoft.com/office/2006/metadata/properties" xmlns:ns1="http://schemas.microsoft.com/sharepoint/v3" xmlns:ns2="71af3243-3dd4-4a8d-8c0d-dd76da1f02a5" xmlns:ns3="16c05727-aa75-4e4a-9b5f-8a80a1165891" xmlns:ns4="230e9df3-be65-4c73-a93b-d1236ebd677e" targetNamespace="http://schemas.microsoft.com/office/2006/metadata/properties" ma:root="true" ma:fieldsID="3b340c7101c92c5120abd06486f94548" ns1:_="" ns2:_="" ns3:_="" ns4:_="">
    <xsd:import namespace="http://schemas.microsoft.com/sharepoint/v3"/>
    <xsd:import namespace="71af3243-3dd4-4a8d-8c0d-dd76da1f02a5"/>
    <xsd:import namespace="16c05727-aa75-4e4a-9b5f-8a80a1165891"/>
    <xsd:import namespace="230e9df3-be65-4c73-a93b-d1236ebd677e"/>
    <xsd:element name="properties">
      <xsd:complexType>
        <xsd:sequence>
          <xsd:element name="documentManagement">
            <xsd:complexType>
              <xsd:all>
                <xsd:element ref="ns2:Status" minOccurs="0"/>
                <xsd:element ref="ns2:Image" minOccurs="0"/>
                <xsd:element ref="ns2:MediaServiceMetadata" minOccurs="0"/>
                <xsd:element ref="ns2:MediaServiceFastMetadata" minOccurs="0"/>
                <xsd:element ref="ns2:MediaServiceOCR" minOccurs="0"/>
                <xsd:element ref="ns2:MediaServiceAutoTags" minOccurs="0"/>
                <xsd:element ref="ns2:MediaServiceEventHashCode" minOccurs="0"/>
                <xsd:element ref="ns2:MediaServiceGenerationTime" minOccurs="0"/>
                <xsd:element ref="ns3:SharedWithUsers" minOccurs="0"/>
                <xsd:element ref="ns3:SharedWithDetails" minOccurs="0"/>
                <xsd:element ref="ns2:MediaServiceAutoKeyPoints" minOccurs="0"/>
                <xsd:element ref="ns2:MediaServiceKeyPoints" minOccurs="0"/>
                <xsd:element ref="ns2:MediaServiceDateTaken" minOccurs="0"/>
                <xsd:element ref="ns1:_ip_UnifiedCompliancePolicyProperties" minOccurs="0"/>
                <xsd:element ref="ns1:_ip_UnifiedCompliancePolicyUIAction" minOccurs="0"/>
                <xsd:element ref="ns4:TaxCatchAll" minOccurs="0"/>
                <xsd:element ref="ns2:ImageTagsTaxHTField" minOccurs="0"/>
                <xsd:element ref="ns2:MediaServiceLocation" minOccurs="0"/>
                <xsd:element ref="ns2:MediaLengthInSeconds" minOccurs="0"/>
                <xsd:element ref="ns2:Background" minOccurs="0"/>
                <xsd:element ref="ns2:MediaServiceSearchProperties" minOccurs="0"/>
                <xsd:element ref="ns2:MediaServiceDocTag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20" nillable="true" ma:displayName="Unified Compliance Policy Properties" ma:hidden="true" ma:internalName="_ip_UnifiedCompliancePolicyProperties" ma:readOnly="false">
      <xsd:simpleType>
        <xsd:restriction base="dms:Note"/>
      </xsd:simpleType>
    </xsd:element>
    <xsd:element name="_ip_UnifiedCompliancePolicyUIAction" ma:index="21" nillable="true" ma:displayName="Unified Compliance Policy UI Action" ma:hidden="true" ma:internalName="_ip_UnifiedCompliancePolicyUIAction" ma:readOnly="fals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1af3243-3dd4-4a8d-8c0d-dd76da1f02a5" elementFormDefault="qualified">
    <xsd:import namespace="http://schemas.microsoft.com/office/2006/documentManagement/types"/>
    <xsd:import namespace="http://schemas.microsoft.com/office/infopath/2007/PartnerControls"/>
    <xsd:element name="Status" ma:index="2" nillable="true" ma:displayName="Status" ma:default="Not started" ma:format="Dropdown" ma:internalName="Status" ma:readOnly="false">
      <xsd:simpleType>
        <xsd:restriction base="dms:Choice">
          <xsd:enumeration value="Not started"/>
          <xsd:enumeration value="In Progress"/>
          <xsd:enumeration value="Completed"/>
        </xsd:restriction>
      </xsd:simpleType>
    </xsd:element>
    <xsd:element name="Image" ma:index="3" nillable="true" ma:displayName="Image" ma:format="Image" ma:internalName="Image" ma:readOnly="fals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CR" ma:index="10" nillable="true" ma:displayName="MediaServiceOCR" ma:hidden="true" ma:internalName="MediaServiceOCR" ma:readOnly="true">
      <xsd:simpleType>
        <xsd:restriction base="dms:Note"/>
      </xsd:simpleType>
    </xsd:element>
    <xsd:element name="MediaServiceAutoTags" ma:index="11" nillable="true" ma:displayName="MediaServiceAutoTags" ma:hidden="true" ma:internalName="MediaServiceAutoTags" ma:readOnly="true">
      <xsd:simpleType>
        <xsd:restriction base="dms:Text"/>
      </xsd:simpleType>
    </xsd:element>
    <xsd:element name="MediaServiceEventHashCode" ma:index="12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AutoKeyPoints" ma:index="16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7" nillable="true" ma:displayName="KeyPoints" ma:hidden="true" ma:internalName="MediaServiceKeyPoints" ma:readOnly="false">
      <xsd:simpleType>
        <xsd:restriction base="dms:Note"/>
      </xsd:simpleType>
    </xsd:element>
    <xsd:element name="MediaServiceDateTaken" ma:index="18" nillable="true" ma:displayName="MediaServiceDateTaken" ma:hidden="true" ma:internalName="MediaServiceDateTaken" ma:readOnly="true">
      <xsd:simpleType>
        <xsd:restriction base="dms:Text"/>
      </xsd:simpleType>
    </xsd:element>
    <xsd:element name="ImageTagsTaxHTField" ma:index="25" nillable="true" ma:taxonomy="true" ma:internalName="ImageTagsTaxHTField" ma:taxonomyFieldName="MediaServiceImageTags" ma:displayName="Image Tags" ma:readOnly="false" ma:fieldId="{5cf76f15-5ced-4ddc-b409-7134ff3c332f}" ma:taxonomyMulti="true" ma:sspId="e385fb40-52d4-4fae-9c5b-3e8ff8a5878e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Location" ma:index="26" nillable="true" ma:displayName="Location" ma:hidden="true" ma:internalName="MediaServiceLocation" ma:readOnly="true">
      <xsd:simpleType>
        <xsd:restriction base="dms:Text"/>
      </xsd:simpleType>
    </xsd:element>
    <xsd:element name="MediaLengthInSeconds" ma:index="27" nillable="true" ma:displayName="MediaLengthInSeconds" ma:hidden="true" ma:internalName="MediaLengthInSeconds" ma:readOnly="true">
      <xsd:simpleType>
        <xsd:restriction base="dms:Unknown"/>
      </xsd:simpleType>
    </xsd:element>
    <xsd:element name="Background" ma:index="28" nillable="true" ma:displayName="Background" ma:default="0" ma:format="Dropdown" ma:internalName="Background">
      <xsd:simpleType>
        <xsd:restriction base="dms:Boolean"/>
      </xsd:simpleType>
    </xsd:element>
    <xsd:element name="MediaServiceSearchProperties" ma:index="29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ocTags" ma:index="30" nillable="true" ma:displayName="MediaServiceDocTags" ma:hidden="true" ma:internalName="MediaServiceDocTag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6c05727-aa75-4e4a-9b5f-8a80a1165891" elementFormDefault="qualified">
    <xsd:import namespace="http://schemas.microsoft.com/office/2006/documentManagement/types"/>
    <xsd:import namespace="http://schemas.microsoft.com/office/infopath/2007/PartnerControls"/>
    <xsd:element name="SharedWithUsers" ma:index="14" nillable="true" ma:displayName="Shared With" ma:hidden="true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5" nillable="true" ma:displayName="Shared With Details" ma:hidden="true" ma:internalName="SharedWithDetail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30e9df3-be65-4c73-a93b-d1236ebd677e" elementFormDefault="qualified">
    <xsd:import namespace="http://schemas.microsoft.com/office/2006/documentManagement/types"/>
    <xsd:import namespace="http://schemas.microsoft.com/office/infopath/2007/PartnerControls"/>
    <xsd:element name="TaxCatchAll" ma:index="23" nillable="true" ma:displayName="Taxonomy Catch All Column" ma:hidden="true" ma:list="{3f6bfcbc-3db3-4ae6-bd76-326f0798ad28}" ma:internalName="TaxCatchAll" ma:readOnly="false" ma:showField="CatchAllData" ma:web="16c05727-aa75-4e4a-9b5f-8a80a1165891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displayName="Content Type"/>
        <xsd:element ref="dc:title" minOccurs="0" maxOccurs="1" ma:index="1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7A3AF6B5-3A62-476A-A075-2058F834D300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5845F649-A5E1-49E2-B3BF-F9BCCA7272E3}">
  <ds:schemaRefs>
    <ds:schemaRef ds:uri="http://schemas.microsoft.com/office/2006/metadata/properties"/>
    <ds:schemaRef ds:uri="http://schemas.microsoft.com/office/infopath/2007/PartnerControls"/>
    <ds:schemaRef ds:uri="http://schemas.microsoft.com/sharepoint/v3"/>
    <ds:schemaRef ds:uri="71af3243-3dd4-4a8d-8c0d-dd76da1f02a5"/>
    <ds:schemaRef ds:uri="230e9df3-be65-4c73-a93b-d1236ebd677e"/>
  </ds:schemaRefs>
</ds:datastoreItem>
</file>

<file path=customXml/itemProps3.xml><?xml version="1.0" encoding="utf-8"?>
<ds:datastoreItem xmlns:ds="http://schemas.openxmlformats.org/officeDocument/2006/customXml" ds:itemID="{6D508893-EE11-475F-8875-A80DA63B0AD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71af3243-3dd4-4a8d-8c0d-dd76da1f02a5"/>
    <ds:schemaRef ds:uri="16c05727-aa75-4e4a-9b5f-8a80a1165891"/>
    <ds:schemaRef ds:uri="230e9df3-be65-4c73-a93b-d1236ebd677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emplate>TM11907363</Template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12</vt:i4>
      </vt:variant>
      <vt:variant>
        <vt:lpstr>Named Ranges</vt:lpstr>
      </vt:variant>
      <vt:variant>
        <vt:i4>27</vt:i4>
      </vt:variant>
    </vt:vector>
  </HeadingPairs>
  <TitlesOfParts>
    <vt:vector size="39" baseType="lpstr">
      <vt:lpstr>January</vt:lpstr>
      <vt:lpstr>February</vt:lpstr>
      <vt:lpstr>March</vt:lpstr>
      <vt:lpstr>April</vt:lpstr>
      <vt:lpstr>May</vt:lpstr>
      <vt:lpstr>June</vt:lpstr>
      <vt:lpstr>July</vt:lpstr>
      <vt:lpstr>August</vt:lpstr>
      <vt:lpstr>September</vt:lpstr>
      <vt:lpstr>October</vt:lpstr>
      <vt:lpstr>November</vt:lpstr>
      <vt:lpstr>December</vt:lpstr>
      <vt:lpstr>CalendarYear</vt:lpstr>
      <vt:lpstr>ColumnTitleRegion1..H12.1</vt:lpstr>
      <vt:lpstr>ColumnTitleRegion1..H12.10</vt:lpstr>
      <vt:lpstr>ColumnTitleRegion1..H12.11</vt:lpstr>
      <vt:lpstr>ColumnTitleRegion1..H12.12</vt:lpstr>
      <vt:lpstr>ColumnTitleRegion1..H12.2</vt:lpstr>
      <vt:lpstr>ColumnTitleRegion1..H12.3</vt:lpstr>
      <vt:lpstr>ColumnTitleRegion1..H12.4</vt:lpstr>
      <vt:lpstr>ColumnTitleRegion1..H12.5</vt:lpstr>
      <vt:lpstr>ColumnTitleRegion1..H12.6</vt:lpstr>
      <vt:lpstr>ColumnTitleRegion1..H12.7</vt:lpstr>
      <vt:lpstr>ColumnTitleRegion1..H12.8</vt:lpstr>
      <vt:lpstr>ColumnTitleRegion1..H12.9</vt:lpstr>
      <vt:lpstr>ColumnTitleRegion2..C14.1</vt:lpstr>
      <vt:lpstr>ColumnTitleRegion2..C14.10</vt:lpstr>
      <vt:lpstr>ColumnTitleRegion2..C14.11</vt:lpstr>
      <vt:lpstr>ColumnTitleRegion2..C14.12</vt:lpstr>
      <vt:lpstr>ColumnTitleRegion2..C14.2</vt:lpstr>
      <vt:lpstr>ColumnTitleRegion2..C14.3</vt:lpstr>
      <vt:lpstr>ColumnTitleRegion2..C14.4</vt:lpstr>
      <vt:lpstr>ColumnTitleRegion2..C14.5</vt:lpstr>
      <vt:lpstr>ColumnTitleRegion2..C14.6</vt:lpstr>
      <vt:lpstr>ColumnTitleRegion2..C14.7</vt:lpstr>
      <vt:lpstr>ColumnTitleRegion2..C14.8</vt:lpstr>
      <vt:lpstr>ColumnTitleRegion2..C14.9</vt:lpstr>
      <vt:lpstr>January!Print_Area</vt:lpstr>
      <vt:lpstr>WeekStart</vt:lpstr>
    </vt:vector>
  </TitlesOfParts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/>
  <cp:lastModifiedBy/>
  <dcterms:created xsi:type="dcterms:W3CDTF">2022-12-28T03:23:33Z</dcterms:created>
  <dcterms:modified xsi:type="dcterms:W3CDTF">2026-08-16T23:50:58Z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0x01010079F111ED35F8CC479449609E8A0923A6</vt:lpwstr>
  </property>
</Properties>
</file>