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mstambaugh\Downloads\"/>
    </mc:Choice>
  </mc:AlternateContent>
  <xr:revisionPtr revIDLastSave="0" documentId="8_{782B1764-25A5-45B1-9A62-7843A98C6CAD}" xr6:coauthVersionLast="47" xr6:coauthVersionMax="47" xr10:uidLastSave="{00000000-0000-0000-0000-000000000000}"/>
  <bookViews>
    <workbookView xWindow="660" yWindow="48" windowWidth="22128" windowHeight="13776" activeTab="3" xr2:uid="{00000000-000D-0000-FFFF-FFFF00000000}"/>
  </bookViews>
  <sheets>
    <sheet name="Season Budget" sheetId="1" r:id="rId1"/>
    <sheet name="Transactions" sheetId="2" r:id="rId2"/>
    <sheet name="Player Contributions" sheetId="3" r:id="rId3"/>
    <sheet name="Dashboard" sheetId="4" r:id="rId4"/>
  </sheets>
  <definedNames>
    <definedName name="_xlnm._FilterDatabase" localSheetId="0" hidden="1">'Season Budget'!$A$3:$G$8</definedName>
    <definedName name="_xlnm._FilterDatabase" localSheetId="1" hidden="1">Transactions!$A$4:$H$504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4" l="1"/>
  <c r="A21" i="4"/>
  <c r="A20" i="4"/>
  <c r="A19" i="4"/>
  <c r="A18" i="4"/>
  <c r="A17" i="4"/>
  <c r="A16" i="4"/>
  <c r="B7" i="4"/>
  <c r="B8" i="4" s="1"/>
  <c r="B6" i="4"/>
  <c r="B2" i="4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19" i="3" s="1"/>
  <c r="E8" i="1"/>
  <c r="C22" i="4" s="1"/>
  <c r="D8" i="1"/>
  <c r="B22" i="4" s="1"/>
  <c r="E7" i="1"/>
  <c r="C21" i="4" s="1"/>
  <c r="D7" i="1"/>
  <c r="B21" i="4" s="1"/>
  <c r="C20" i="4"/>
  <c r="E6" i="1"/>
  <c r="F6" i="1" s="1"/>
  <c r="D19" i="4" s="1"/>
  <c r="D6" i="1"/>
  <c r="B19" i="4" s="1"/>
  <c r="C18" i="4"/>
  <c r="B18" i="4"/>
  <c r="E5" i="1"/>
  <c r="C17" i="4" s="1"/>
  <c r="D5" i="1"/>
  <c r="B17" i="4" s="1"/>
  <c r="E4" i="1"/>
  <c r="C16" i="4" s="1"/>
  <c r="D4" i="1"/>
  <c r="F4" i="1" l="1"/>
  <c r="D16" i="4" s="1"/>
  <c r="C19" i="4"/>
  <c r="D20" i="4"/>
  <c r="F7" i="1"/>
  <c r="D21" i="4" s="1"/>
  <c r="F8" i="1"/>
  <c r="D22" i="4" s="1"/>
  <c r="F5" i="1"/>
  <c r="D17" i="4" s="1"/>
  <c r="D10" i="1"/>
  <c r="B16" i="4"/>
  <c r="B20" i="4"/>
  <c r="E10" i="1"/>
  <c r="D18" i="4"/>
  <c r="B5" i="4" l="1"/>
  <c r="B9" i="4" s="1"/>
  <c r="B19" i="1"/>
  <c r="F10" i="1"/>
  <c r="B3" i="4" l="1"/>
  <c r="B11" i="4" s="1"/>
  <c r="B20" i="1"/>
  <c r="B21" i="1" s="1"/>
  <c r="B10" i="3" l="1"/>
  <c r="D10" i="3" s="1"/>
  <c r="B15" i="3"/>
  <c r="D15" i="3" s="1"/>
  <c r="B4" i="3"/>
  <c r="B4" i="4"/>
  <c r="B9" i="3"/>
  <c r="D9" i="3" s="1"/>
  <c r="B14" i="3"/>
  <c r="D14" i="3" s="1"/>
  <c r="B22" i="1"/>
  <c r="B23" i="1" s="1"/>
  <c r="B11" i="3"/>
  <c r="D11" i="3" s="1"/>
  <c r="B16" i="3"/>
  <c r="D16" i="3" s="1"/>
  <c r="B8" i="3"/>
  <c r="D8" i="3" s="1"/>
  <c r="B13" i="3"/>
  <c r="D13" i="3" s="1"/>
  <c r="B7" i="3"/>
  <c r="D7" i="3" s="1"/>
  <c r="B12" i="3"/>
  <c r="D12" i="3" s="1"/>
  <c r="B17" i="3"/>
  <c r="D17" i="3" s="1"/>
  <c r="B6" i="3"/>
  <c r="D6" i="3" s="1"/>
  <c r="B5" i="3"/>
  <c r="D5" i="3" s="1"/>
  <c r="D4" i="3" l="1"/>
  <c r="D19" i="3" s="1"/>
  <c r="B10" i="4" s="1"/>
  <c r="B19" i="3"/>
</calcChain>
</file>

<file path=xl/sharedStrings.xml><?xml version="1.0" encoding="utf-8"?>
<sst xmlns="http://schemas.openxmlformats.org/spreadsheetml/2006/main" count="77" uniqueCount="73">
  <si>
    <t>YOUTH HOCKEY — SLUSH FUND PLANNER</t>
  </si>
  <si>
    <t>Edit blue input cells. Amounts are planning assumptions, not confirmed costs.</t>
  </si>
  <si>
    <t>Expense category</t>
  </si>
  <si>
    <t>Quantity</t>
  </si>
  <si>
    <t>Cost each</t>
  </si>
  <si>
    <t>Planned total</t>
  </si>
  <si>
    <t>Actual expenses</t>
  </si>
  <si>
    <t>Budget remaining</t>
  </si>
  <si>
    <t>Notes</t>
  </si>
  <si>
    <t>Tournament team meals</t>
  </si>
  <si>
    <t>One meal budget per tournament; adjust for multiple meals</t>
  </si>
  <si>
    <t>Scrimmage referees</t>
  </si>
  <si>
    <t>10 scrimmages at $250 each</t>
  </si>
  <si>
    <t>Coaches / manager gifts</t>
  </si>
  <si>
    <t>Adjust number of recipients</t>
  </si>
  <si>
    <t>Team snacks / drinks</t>
  </si>
  <si>
    <t>Miscellaneous</t>
  </si>
  <si>
    <t>Unexpected small purchases</t>
  </si>
  <si>
    <t>TOTAL EXPENSES</t>
  </si>
  <si>
    <t>Roster size (players)</t>
  </si>
  <si>
    <t>Starting slush fund cash</t>
  </si>
  <si>
    <t>Expected other fundraising</t>
  </si>
  <si>
    <t>Contingency %</t>
  </si>
  <si>
    <t>Desired ending reserve</t>
  </si>
  <si>
    <t>Season fund target</t>
  </si>
  <si>
    <t>New money needed</t>
  </si>
  <si>
    <t>Recommended collection per player</t>
  </si>
  <si>
    <t>Expected collection at recommended rate</t>
  </si>
  <si>
    <t>Projected ending balance (incl. fundraising)</t>
  </si>
  <si>
    <t>TRANSACTIONS — record all spending and money received</t>
  </si>
  <si>
    <t>Use positive amounts for both expenses and income.</t>
  </si>
  <si>
    <t>Date</t>
  </si>
  <si>
    <t>Description</t>
  </si>
  <si>
    <t>Category</t>
  </si>
  <si>
    <t>Type</t>
  </si>
  <si>
    <t>Paid by / Received from</t>
  </si>
  <si>
    <t>Amount</t>
  </si>
  <si>
    <t>Receipt / link</t>
  </si>
  <si>
    <t>PLAYER CONTRIBUTIONS — replace placeholder family names</t>
  </si>
  <si>
    <t>For payments, use the same family name in Transactions column E.</t>
  </si>
  <si>
    <t>Player / family</t>
  </si>
  <si>
    <t>Amount owed</t>
  </si>
  <si>
    <t>Amount received</t>
  </si>
  <si>
    <t>Outstanding</t>
  </si>
  <si>
    <t>Player 1</t>
  </si>
  <si>
    <t>Player 2</t>
  </si>
  <si>
    <t>Player 3</t>
  </si>
  <si>
    <t>Player 4</t>
  </si>
  <si>
    <t>Player 5</t>
  </si>
  <si>
    <t>Player 6</t>
  </si>
  <si>
    <t>Player 7</t>
  </si>
  <si>
    <t>Player 8</t>
  </si>
  <si>
    <t>Player 9</t>
  </si>
  <si>
    <t>Player 10</t>
  </si>
  <si>
    <t>Player 11</t>
  </si>
  <si>
    <t>Player 12</t>
  </si>
  <si>
    <t>Player 13</t>
  </si>
  <si>
    <t>Player 14</t>
  </si>
  <si>
    <t>TOTAL</t>
  </si>
  <si>
    <t>YOUTH HOCKEY TEAM TREASURER DASHBOARD</t>
  </si>
  <si>
    <t>Players</t>
  </si>
  <si>
    <t>Slush fund target</t>
  </si>
  <si>
    <t>Recommended per player</t>
  </si>
  <si>
    <t>Planned expenses</t>
  </si>
  <si>
    <t>Income received</t>
  </si>
  <si>
    <t>Current cash balance</t>
  </si>
  <si>
    <t>Remaining expense budget</t>
  </si>
  <si>
    <t>Unpaid player contributions</t>
  </si>
  <si>
    <t>Current cash shortfall vs fund target</t>
  </si>
  <si>
    <t>SPENDING BY CATEGORY</t>
  </si>
  <si>
    <t>Planned</t>
  </si>
  <si>
    <t>Actual</t>
  </si>
  <si>
    <t>Remaining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</si>
</sst>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\(#,##0.00\)"/>
    <numFmt numFmtId="165" formatCode="\$#,##0.00"/>
  </numFmts>
  <fonts count="5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1261A0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FFF2CC"/>
      </patternFill>
    </fill>
    <fill>
      <patternFill patternType="solid">
        <fgColor rgb="FFEAF3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3" borderId="0" xfId="0" applyFont="1" applyFill="1"/>
    <xf numFmtId="165" fontId="3" fillId="3" borderId="0" xfId="0" applyNumberFormat="1" applyFont="1" applyFill="1"/>
    <xf numFmtId="165" fontId="0" fillId="0" borderId="0" xfId="0" applyNumberFormat="1"/>
    <xf numFmtId="0" fontId="4" fillId="0" borderId="0" xfId="0" applyFont="1"/>
    <xf numFmtId="165" fontId="0" fillId="4" borderId="0" xfId="0" applyNumberFormat="1" applyFill="1"/>
    <xf numFmtId="9" fontId="3" fillId="3" borderId="0" xfId="0" applyNumberFormat="1" applyFont="1" applyFill="1"/>
    <xf numFmtId="164" fontId="0" fillId="0" borderId="0" xfId="0" applyNumberFormat="1"/>
    <xf numFmtId="164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showGridLines="0" workbookViewId="0">
      <pane ySplit="3" topLeftCell="A4" activePane="bottomLeft" state="frozen"/>
      <selection pane="bottomLeft" activeCell="D21" sqref="D21"/>
    </sheetView>
  </sheetViews>
  <sheetFormatPr defaultRowHeight="15" x14ac:dyDescent="0.25"/>
  <cols>
    <col min="1" max="1" width="39" customWidth="1"/>
    <col min="2" max="6" width="21" customWidth="1"/>
    <col min="7" max="7" width="57" customWidth="1"/>
    <col min="8" max="8" width="28" customWidth="1"/>
  </cols>
  <sheetData>
    <row r="1" spans="1:7" ht="30.95" customHeight="1" x14ac:dyDescent="0.3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t="s">
        <v>1</v>
      </c>
    </row>
    <row r="3" spans="1:7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 x14ac:dyDescent="0.25">
      <c r="A4" t="s">
        <v>9</v>
      </c>
      <c r="B4" s="4">
        <v>1</v>
      </c>
      <c r="C4" s="5">
        <v>500</v>
      </c>
      <c r="D4" s="6">
        <f t="shared" ref="D4:D8" si="0">B4*C4</f>
        <v>500</v>
      </c>
      <c r="E4" s="6">
        <f>SUMIFS(Transactions!$F$5:$F$504,Transactions!$C$5:$C$504,A4,Transactions!$D$5:$D$504,"Expense")</f>
        <v>0</v>
      </c>
      <c r="F4" s="6">
        <f t="shared" ref="F4:F8" si="1">D4-E4</f>
        <v>500</v>
      </c>
      <c r="G4" t="s">
        <v>10</v>
      </c>
    </row>
    <row r="5" spans="1:7" x14ac:dyDescent="0.25">
      <c r="A5" t="s">
        <v>11</v>
      </c>
      <c r="B5" s="4">
        <v>10</v>
      </c>
      <c r="C5" s="5">
        <v>200</v>
      </c>
      <c r="D5" s="6">
        <f t="shared" si="0"/>
        <v>2000</v>
      </c>
      <c r="E5" s="6">
        <f>SUMIFS(Transactions!$F$5:$F$504,Transactions!$C$5:$C$504,A5,Transactions!$D$5:$D$504,"Expense")</f>
        <v>0</v>
      </c>
      <c r="F5" s="6">
        <f t="shared" si="1"/>
        <v>2000</v>
      </c>
      <c r="G5" t="s">
        <v>12</v>
      </c>
    </row>
    <row r="6" spans="1:7" x14ac:dyDescent="0.25">
      <c r="A6" t="s">
        <v>13</v>
      </c>
      <c r="B6" s="4">
        <v>4</v>
      </c>
      <c r="C6" s="5">
        <v>75</v>
      </c>
      <c r="D6" s="6">
        <f t="shared" si="0"/>
        <v>300</v>
      </c>
      <c r="E6" s="6">
        <f>SUMIFS(Transactions!$F$5:$F$504,Transactions!$C$5:$C$504,A6,Transactions!$D$5:$D$504,"Expense")</f>
        <v>0</v>
      </c>
      <c r="F6" s="6">
        <f t="shared" si="1"/>
        <v>300</v>
      </c>
      <c r="G6" t="s">
        <v>14</v>
      </c>
    </row>
    <row r="7" spans="1:7" x14ac:dyDescent="0.25">
      <c r="A7" t="s">
        <v>15</v>
      </c>
      <c r="B7" s="4">
        <v>4</v>
      </c>
      <c r="C7" s="5">
        <v>50</v>
      </c>
      <c r="D7" s="6">
        <f t="shared" si="0"/>
        <v>200</v>
      </c>
      <c r="E7" s="6">
        <f>SUMIFS(Transactions!$F$5:$F$504,Transactions!$C$5:$C$504,A7,Transactions!$D$5:$D$504,"Expense")</f>
        <v>0</v>
      </c>
      <c r="F7" s="6">
        <f t="shared" si="1"/>
        <v>200</v>
      </c>
    </row>
    <row r="8" spans="1:7" x14ac:dyDescent="0.25">
      <c r="A8" t="s">
        <v>16</v>
      </c>
      <c r="B8" s="4">
        <v>1</v>
      </c>
      <c r="C8" s="5">
        <v>150</v>
      </c>
      <c r="D8" s="6">
        <f t="shared" si="0"/>
        <v>150</v>
      </c>
      <c r="E8" s="6">
        <f>SUMIFS(Transactions!$F$5:$F$504,Transactions!$C$5:$C$504,A8,Transactions!$D$5:$D$504,"Expense")</f>
        <v>0</v>
      </c>
      <c r="F8" s="6">
        <f t="shared" si="1"/>
        <v>150</v>
      </c>
      <c r="G8" t="s">
        <v>17</v>
      </c>
    </row>
    <row r="9" spans="1:7" x14ac:dyDescent="0.25">
      <c r="C9" s="6"/>
      <c r="D9" s="6"/>
      <c r="E9" s="6"/>
      <c r="F9" s="6"/>
    </row>
    <row r="10" spans="1:7" x14ac:dyDescent="0.25">
      <c r="A10" s="7" t="s">
        <v>18</v>
      </c>
      <c r="C10" s="6"/>
      <c r="D10" s="8">
        <f>SUM(D4:D8)</f>
        <v>3150</v>
      </c>
      <c r="E10" s="6">
        <f>SUM(E4:E8)</f>
        <v>0</v>
      </c>
      <c r="F10" s="6">
        <f>SUM(F4:F8)</f>
        <v>3150</v>
      </c>
    </row>
    <row r="13" spans="1:7" x14ac:dyDescent="0.25">
      <c r="A13" t="s">
        <v>19</v>
      </c>
      <c r="B13" s="4">
        <v>14</v>
      </c>
    </row>
    <row r="14" spans="1:7" x14ac:dyDescent="0.25">
      <c r="A14" t="s">
        <v>20</v>
      </c>
      <c r="B14" s="5">
        <v>0</v>
      </c>
    </row>
    <row r="15" spans="1:7" x14ac:dyDescent="0.25">
      <c r="A15" t="s">
        <v>21</v>
      </c>
      <c r="B15" s="5">
        <v>0</v>
      </c>
    </row>
    <row r="16" spans="1:7" x14ac:dyDescent="0.25">
      <c r="A16" t="s">
        <v>22</v>
      </c>
      <c r="B16" s="9">
        <v>0.1</v>
      </c>
    </row>
    <row r="17" spans="1:2" x14ac:dyDescent="0.25">
      <c r="A17" t="s">
        <v>23</v>
      </c>
      <c r="B17" s="5">
        <v>5</v>
      </c>
    </row>
    <row r="18" spans="1:2" x14ac:dyDescent="0.25">
      <c r="B18" s="6"/>
    </row>
    <row r="19" spans="1:2" x14ac:dyDescent="0.25">
      <c r="A19" s="7" t="s">
        <v>24</v>
      </c>
      <c r="B19" s="8">
        <f>D10*(1+B16)+B17</f>
        <v>3470.0000000000005</v>
      </c>
    </row>
    <row r="20" spans="1:2" x14ac:dyDescent="0.25">
      <c r="A20" s="7" t="s">
        <v>25</v>
      </c>
      <c r="B20" s="8">
        <f>MAX(0,B19-B14-B15)</f>
        <v>3470.0000000000005</v>
      </c>
    </row>
    <row r="21" spans="1:2" x14ac:dyDescent="0.25">
      <c r="A21" s="7" t="s">
        <v>26</v>
      </c>
      <c r="B21" s="8">
        <f>IFERROR(ROUNDUP(B20/B13,0),0)</f>
        <v>248</v>
      </c>
    </row>
    <row r="22" spans="1:2" x14ac:dyDescent="0.25">
      <c r="A22" s="7" t="s">
        <v>27</v>
      </c>
      <c r="B22" s="8">
        <f>B21*B13</f>
        <v>3472</v>
      </c>
    </row>
    <row r="23" spans="1:2" x14ac:dyDescent="0.25">
      <c r="A23" s="7" t="s">
        <v>28</v>
      </c>
      <c r="B23" s="8">
        <f>B14+B15+B22-D10</f>
        <v>322</v>
      </c>
    </row>
  </sheetData>
  <autoFilter ref="A3:G8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04"/>
  <sheetViews>
    <sheetView showGridLines="0" workbookViewId="0">
      <pane ySplit="4" topLeftCell="A5" activePane="bottomLeft" state="frozen"/>
      <selection pane="bottomLeft" activeCell="C12" sqref="C12"/>
    </sheetView>
  </sheetViews>
  <sheetFormatPr defaultRowHeight="15" x14ac:dyDescent="0.25"/>
  <cols>
    <col min="1" max="1" width="39" customWidth="1"/>
    <col min="2" max="6" width="21" customWidth="1"/>
    <col min="7" max="7" width="57" customWidth="1"/>
    <col min="8" max="8" width="28" customWidth="1"/>
  </cols>
  <sheetData>
    <row r="1" spans="1:8" ht="30.95" customHeight="1" x14ac:dyDescent="0.35">
      <c r="A1" s="1" t="s">
        <v>29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30</v>
      </c>
    </row>
    <row r="4" spans="1:8" x14ac:dyDescent="0.25">
      <c r="A4" s="3" t="s">
        <v>31</v>
      </c>
      <c r="B4" s="3" t="s">
        <v>32</v>
      </c>
      <c r="C4" s="3" t="s">
        <v>33</v>
      </c>
      <c r="D4" s="3" t="s">
        <v>34</v>
      </c>
      <c r="E4" s="3" t="s">
        <v>35</v>
      </c>
      <c r="F4" s="3" t="s">
        <v>36</v>
      </c>
      <c r="G4" s="3" t="s">
        <v>37</v>
      </c>
      <c r="H4" s="3" t="s">
        <v>8</v>
      </c>
    </row>
    <row r="5" spans="1:8" x14ac:dyDescent="0.25">
      <c r="F5" s="10"/>
    </row>
    <row r="6" spans="1:8" x14ac:dyDescent="0.25">
      <c r="F6" s="10"/>
    </row>
    <row r="7" spans="1:8" x14ac:dyDescent="0.25">
      <c r="F7" s="10"/>
    </row>
    <row r="8" spans="1:8" x14ac:dyDescent="0.25">
      <c r="F8" s="10"/>
    </row>
    <row r="9" spans="1:8" x14ac:dyDescent="0.25">
      <c r="F9" s="10"/>
    </row>
    <row r="10" spans="1:8" x14ac:dyDescent="0.25">
      <c r="F10" s="10"/>
    </row>
    <row r="11" spans="1:8" x14ac:dyDescent="0.25">
      <c r="F11" s="10"/>
    </row>
    <row r="12" spans="1:8" x14ac:dyDescent="0.25">
      <c r="F12" s="10"/>
    </row>
    <row r="13" spans="1:8" x14ac:dyDescent="0.25">
      <c r="F13" s="10"/>
    </row>
    <row r="14" spans="1:8" x14ac:dyDescent="0.25">
      <c r="F14" s="10"/>
    </row>
    <row r="15" spans="1:8" x14ac:dyDescent="0.25">
      <c r="F15" s="10"/>
    </row>
    <row r="16" spans="1:8" x14ac:dyDescent="0.25">
      <c r="F16" s="10"/>
    </row>
    <row r="17" spans="6:6" x14ac:dyDescent="0.25">
      <c r="F17" s="10"/>
    </row>
    <row r="18" spans="6:6" x14ac:dyDescent="0.25">
      <c r="F18" s="10"/>
    </row>
    <row r="19" spans="6:6" x14ac:dyDescent="0.25">
      <c r="F19" s="10"/>
    </row>
    <row r="20" spans="6:6" x14ac:dyDescent="0.25">
      <c r="F20" s="10"/>
    </row>
    <row r="21" spans="6:6" x14ac:dyDescent="0.25">
      <c r="F21" s="10"/>
    </row>
    <row r="22" spans="6:6" x14ac:dyDescent="0.25">
      <c r="F22" s="10"/>
    </row>
    <row r="23" spans="6:6" x14ac:dyDescent="0.25">
      <c r="F23" s="10"/>
    </row>
    <row r="24" spans="6:6" x14ac:dyDescent="0.25">
      <c r="F24" s="10"/>
    </row>
    <row r="25" spans="6:6" x14ac:dyDescent="0.25">
      <c r="F25" s="10"/>
    </row>
    <row r="26" spans="6:6" x14ac:dyDescent="0.25">
      <c r="F26" s="10"/>
    </row>
    <row r="27" spans="6:6" x14ac:dyDescent="0.25">
      <c r="F27" s="10"/>
    </row>
    <row r="28" spans="6:6" x14ac:dyDescent="0.25">
      <c r="F28" s="10"/>
    </row>
    <row r="29" spans="6:6" x14ac:dyDescent="0.25">
      <c r="F29" s="10"/>
    </row>
    <row r="30" spans="6:6" x14ac:dyDescent="0.25">
      <c r="F30" s="10"/>
    </row>
    <row r="31" spans="6:6" x14ac:dyDescent="0.25">
      <c r="F31" s="10"/>
    </row>
    <row r="32" spans="6:6" x14ac:dyDescent="0.25">
      <c r="F32" s="10"/>
    </row>
    <row r="33" spans="6:6" x14ac:dyDescent="0.25">
      <c r="F33" s="10"/>
    </row>
    <row r="34" spans="6:6" x14ac:dyDescent="0.25">
      <c r="F34" s="10"/>
    </row>
    <row r="35" spans="6:6" x14ac:dyDescent="0.25">
      <c r="F35" s="10"/>
    </row>
    <row r="36" spans="6:6" x14ac:dyDescent="0.25">
      <c r="F36" s="10"/>
    </row>
    <row r="37" spans="6:6" x14ac:dyDescent="0.25">
      <c r="F37" s="10"/>
    </row>
    <row r="38" spans="6:6" x14ac:dyDescent="0.25">
      <c r="F38" s="10"/>
    </row>
    <row r="39" spans="6:6" x14ac:dyDescent="0.25">
      <c r="F39" s="10"/>
    </row>
    <row r="40" spans="6:6" x14ac:dyDescent="0.25">
      <c r="F40" s="10"/>
    </row>
    <row r="41" spans="6:6" x14ac:dyDescent="0.25">
      <c r="F41" s="10"/>
    </row>
    <row r="42" spans="6:6" x14ac:dyDescent="0.25">
      <c r="F42" s="10"/>
    </row>
    <row r="43" spans="6:6" x14ac:dyDescent="0.25">
      <c r="F43" s="10"/>
    </row>
    <row r="44" spans="6:6" x14ac:dyDescent="0.25">
      <c r="F44" s="10"/>
    </row>
    <row r="45" spans="6:6" x14ac:dyDescent="0.25">
      <c r="F45" s="10"/>
    </row>
    <row r="46" spans="6:6" x14ac:dyDescent="0.25">
      <c r="F46" s="10"/>
    </row>
    <row r="47" spans="6:6" x14ac:dyDescent="0.25">
      <c r="F47" s="10"/>
    </row>
    <row r="48" spans="6:6" x14ac:dyDescent="0.25">
      <c r="F48" s="10"/>
    </row>
    <row r="49" spans="6:6" x14ac:dyDescent="0.25">
      <c r="F49" s="10"/>
    </row>
    <row r="50" spans="6:6" x14ac:dyDescent="0.25">
      <c r="F50" s="10"/>
    </row>
    <row r="51" spans="6:6" x14ac:dyDescent="0.25">
      <c r="F51" s="10"/>
    </row>
    <row r="52" spans="6:6" x14ac:dyDescent="0.25">
      <c r="F52" s="10"/>
    </row>
    <row r="53" spans="6:6" x14ac:dyDescent="0.25">
      <c r="F53" s="10"/>
    </row>
    <row r="54" spans="6:6" x14ac:dyDescent="0.25">
      <c r="F54" s="10"/>
    </row>
    <row r="55" spans="6:6" x14ac:dyDescent="0.25">
      <c r="F55" s="10"/>
    </row>
    <row r="56" spans="6:6" x14ac:dyDescent="0.25">
      <c r="F56" s="10"/>
    </row>
    <row r="57" spans="6:6" x14ac:dyDescent="0.25">
      <c r="F57" s="10"/>
    </row>
    <row r="58" spans="6:6" x14ac:dyDescent="0.25">
      <c r="F58" s="10"/>
    </row>
    <row r="59" spans="6:6" x14ac:dyDescent="0.25">
      <c r="F59" s="10"/>
    </row>
    <row r="60" spans="6:6" x14ac:dyDescent="0.25">
      <c r="F60" s="10"/>
    </row>
    <row r="61" spans="6:6" x14ac:dyDescent="0.25">
      <c r="F61" s="10"/>
    </row>
    <row r="62" spans="6:6" x14ac:dyDescent="0.25">
      <c r="F62" s="10"/>
    </row>
    <row r="63" spans="6:6" x14ac:dyDescent="0.25">
      <c r="F63" s="10"/>
    </row>
    <row r="64" spans="6:6" x14ac:dyDescent="0.25">
      <c r="F64" s="10"/>
    </row>
    <row r="65" spans="6:6" x14ac:dyDescent="0.25">
      <c r="F65" s="10"/>
    </row>
    <row r="66" spans="6:6" x14ac:dyDescent="0.25">
      <c r="F66" s="10"/>
    </row>
    <row r="67" spans="6:6" x14ac:dyDescent="0.25">
      <c r="F67" s="10"/>
    </row>
    <row r="68" spans="6:6" x14ac:dyDescent="0.25">
      <c r="F68" s="10"/>
    </row>
    <row r="69" spans="6:6" x14ac:dyDescent="0.25">
      <c r="F69" s="10"/>
    </row>
    <row r="70" spans="6:6" x14ac:dyDescent="0.25">
      <c r="F70" s="10"/>
    </row>
    <row r="71" spans="6:6" x14ac:dyDescent="0.25">
      <c r="F71" s="10"/>
    </row>
    <row r="72" spans="6:6" x14ac:dyDescent="0.25">
      <c r="F72" s="10"/>
    </row>
    <row r="73" spans="6:6" x14ac:dyDescent="0.25">
      <c r="F73" s="10"/>
    </row>
    <row r="74" spans="6:6" x14ac:dyDescent="0.25">
      <c r="F74" s="10"/>
    </row>
    <row r="75" spans="6:6" x14ac:dyDescent="0.25">
      <c r="F75" s="10"/>
    </row>
    <row r="76" spans="6:6" x14ac:dyDescent="0.25">
      <c r="F76" s="10"/>
    </row>
    <row r="77" spans="6:6" x14ac:dyDescent="0.25">
      <c r="F77" s="10"/>
    </row>
    <row r="78" spans="6:6" x14ac:dyDescent="0.25">
      <c r="F78" s="10"/>
    </row>
    <row r="79" spans="6:6" x14ac:dyDescent="0.25">
      <c r="F79" s="10"/>
    </row>
    <row r="80" spans="6:6" x14ac:dyDescent="0.25">
      <c r="F80" s="10"/>
    </row>
    <row r="81" spans="6:6" x14ac:dyDescent="0.25">
      <c r="F81" s="10"/>
    </row>
    <row r="82" spans="6:6" x14ac:dyDescent="0.25">
      <c r="F82" s="10"/>
    </row>
    <row r="83" spans="6:6" x14ac:dyDescent="0.25">
      <c r="F83" s="10"/>
    </row>
    <row r="84" spans="6:6" x14ac:dyDescent="0.25">
      <c r="F84" s="10"/>
    </row>
    <row r="85" spans="6:6" x14ac:dyDescent="0.25">
      <c r="F85" s="10"/>
    </row>
    <row r="86" spans="6:6" x14ac:dyDescent="0.25">
      <c r="F86" s="10"/>
    </row>
    <row r="87" spans="6:6" x14ac:dyDescent="0.25">
      <c r="F87" s="10"/>
    </row>
    <row r="88" spans="6:6" x14ac:dyDescent="0.25">
      <c r="F88" s="10"/>
    </row>
    <row r="89" spans="6:6" x14ac:dyDescent="0.25">
      <c r="F89" s="10"/>
    </row>
    <row r="90" spans="6:6" x14ac:dyDescent="0.25">
      <c r="F90" s="10"/>
    </row>
    <row r="91" spans="6:6" x14ac:dyDescent="0.25">
      <c r="F91" s="10"/>
    </row>
    <row r="92" spans="6:6" x14ac:dyDescent="0.25">
      <c r="F92" s="10"/>
    </row>
    <row r="93" spans="6:6" x14ac:dyDescent="0.25">
      <c r="F93" s="10"/>
    </row>
    <row r="94" spans="6:6" x14ac:dyDescent="0.25">
      <c r="F94" s="10"/>
    </row>
    <row r="95" spans="6:6" x14ac:dyDescent="0.25">
      <c r="F95" s="10"/>
    </row>
    <row r="96" spans="6:6" x14ac:dyDescent="0.25">
      <c r="F96" s="10"/>
    </row>
    <row r="97" spans="6:6" x14ac:dyDescent="0.25">
      <c r="F97" s="10"/>
    </row>
    <row r="98" spans="6:6" x14ac:dyDescent="0.25">
      <c r="F98" s="10"/>
    </row>
    <row r="99" spans="6:6" x14ac:dyDescent="0.25">
      <c r="F99" s="10"/>
    </row>
    <row r="100" spans="6:6" x14ac:dyDescent="0.25">
      <c r="F100" s="10"/>
    </row>
    <row r="101" spans="6:6" x14ac:dyDescent="0.25">
      <c r="F101" s="10"/>
    </row>
    <row r="102" spans="6:6" x14ac:dyDescent="0.25">
      <c r="F102" s="10"/>
    </row>
    <row r="103" spans="6:6" x14ac:dyDescent="0.25">
      <c r="F103" s="10"/>
    </row>
    <row r="104" spans="6:6" x14ac:dyDescent="0.25">
      <c r="F104" s="10"/>
    </row>
    <row r="105" spans="6:6" x14ac:dyDescent="0.25">
      <c r="F105" s="10"/>
    </row>
    <row r="106" spans="6:6" x14ac:dyDescent="0.25">
      <c r="F106" s="10"/>
    </row>
    <row r="107" spans="6:6" x14ac:dyDescent="0.25">
      <c r="F107" s="10"/>
    </row>
    <row r="108" spans="6:6" x14ac:dyDescent="0.25">
      <c r="F108" s="10"/>
    </row>
    <row r="109" spans="6:6" x14ac:dyDescent="0.25">
      <c r="F109" s="10"/>
    </row>
    <row r="110" spans="6:6" x14ac:dyDescent="0.25">
      <c r="F110" s="10"/>
    </row>
    <row r="111" spans="6:6" x14ac:dyDescent="0.25">
      <c r="F111" s="10"/>
    </row>
    <row r="112" spans="6:6" x14ac:dyDescent="0.25">
      <c r="F112" s="10"/>
    </row>
    <row r="113" spans="6:6" x14ac:dyDescent="0.25">
      <c r="F113" s="10"/>
    </row>
    <row r="114" spans="6:6" x14ac:dyDescent="0.25">
      <c r="F114" s="10"/>
    </row>
    <row r="115" spans="6:6" x14ac:dyDescent="0.25">
      <c r="F115" s="10"/>
    </row>
    <row r="116" spans="6:6" x14ac:dyDescent="0.25">
      <c r="F116" s="10"/>
    </row>
    <row r="117" spans="6:6" x14ac:dyDescent="0.25">
      <c r="F117" s="10"/>
    </row>
    <row r="118" spans="6:6" x14ac:dyDescent="0.25">
      <c r="F118" s="10"/>
    </row>
    <row r="119" spans="6:6" x14ac:dyDescent="0.25">
      <c r="F119" s="10"/>
    </row>
    <row r="120" spans="6:6" x14ac:dyDescent="0.25">
      <c r="F120" s="10"/>
    </row>
    <row r="121" spans="6:6" x14ac:dyDescent="0.25">
      <c r="F121" s="10"/>
    </row>
    <row r="122" spans="6:6" x14ac:dyDescent="0.25">
      <c r="F122" s="10"/>
    </row>
    <row r="123" spans="6:6" x14ac:dyDescent="0.25">
      <c r="F123" s="10"/>
    </row>
    <row r="124" spans="6:6" x14ac:dyDescent="0.25">
      <c r="F124" s="10"/>
    </row>
    <row r="125" spans="6:6" x14ac:dyDescent="0.25">
      <c r="F125" s="10"/>
    </row>
    <row r="126" spans="6:6" x14ac:dyDescent="0.25">
      <c r="F126" s="10"/>
    </row>
    <row r="127" spans="6:6" x14ac:dyDescent="0.25">
      <c r="F127" s="10"/>
    </row>
    <row r="128" spans="6:6" x14ac:dyDescent="0.25">
      <c r="F128" s="10"/>
    </row>
    <row r="129" spans="6:6" x14ac:dyDescent="0.25">
      <c r="F129" s="10"/>
    </row>
    <row r="130" spans="6:6" x14ac:dyDescent="0.25">
      <c r="F130" s="10"/>
    </row>
    <row r="131" spans="6:6" x14ac:dyDescent="0.25">
      <c r="F131" s="10"/>
    </row>
    <row r="132" spans="6:6" x14ac:dyDescent="0.25">
      <c r="F132" s="10"/>
    </row>
    <row r="133" spans="6:6" x14ac:dyDescent="0.25">
      <c r="F133" s="10"/>
    </row>
    <row r="134" spans="6:6" x14ac:dyDescent="0.25">
      <c r="F134" s="10"/>
    </row>
    <row r="135" spans="6:6" x14ac:dyDescent="0.25">
      <c r="F135" s="10"/>
    </row>
    <row r="136" spans="6:6" x14ac:dyDescent="0.25">
      <c r="F136" s="10"/>
    </row>
    <row r="137" spans="6:6" x14ac:dyDescent="0.25">
      <c r="F137" s="10"/>
    </row>
    <row r="138" spans="6:6" x14ac:dyDescent="0.25">
      <c r="F138" s="10"/>
    </row>
    <row r="139" spans="6:6" x14ac:dyDescent="0.25">
      <c r="F139" s="10"/>
    </row>
    <row r="140" spans="6:6" x14ac:dyDescent="0.25">
      <c r="F140" s="10"/>
    </row>
    <row r="141" spans="6:6" x14ac:dyDescent="0.25">
      <c r="F141" s="10"/>
    </row>
    <row r="142" spans="6:6" x14ac:dyDescent="0.25">
      <c r="F142" s="10"/>
    </row>
    <row r="143" spans="6:6" x14ac:dyDescent="0.25">
      <c r="F143" s="10"/>
    </row>
    <row r="144" spans="6:6" x14ac:dyDescent="0.25">
      <c r="F144" s="10"/>
    </row>
    <row r="145" spans="6:6" x14ac:dyDescent="0.25">
      <c r="F145" s="10"/>
    </row>
    <row r="146" spans="6:6" x14ac:dyDescent="0.25">
      <c r="F146" s="10"/>
    </row>
    <row r="147" spans="6:6" x14ac:dyDescent="0.25">
      <c r="F147" s="10"/>
    </row>
    <row r="148" spans="6:6" x14ac:dyDescent="0.25">
      <c r="F148" s="10"/>
    </row>
    <row r="149" spans="6:6" x14ac:dyDescent="0.25">
      <c r="F149" s="10"/>
    </row>
    <row r="150" spans="6:6" x14ac:dyDescent="0.25">
      <c r="F150" s="10"/>
    </row>
    <row r="151" spans="6:6" x14ac:dyDescent="0.25">
      <c r="F151" s="10"/>
    </row>
    <row r="152" spans="6:6" x14ac:dyDescent="0.25">
      <c r="F152" s="10"/>
    </row>
    <row r="153" spans="6:6" x14ac:dyDescent="0.25">
      <c r="F153" s="10"/>
    </row>
    <row r="154" spans="6:6" x14ac:dyDescent="0.25">
      <c r="F154" s="10"/>
    </row>
    <row r="155" spans="6:6" x14ac:dyDescent="0.25">
      <c r="F155" s="10"/>
    </row>
    <row r="156" spans="6:6" x14ac:dyDescent="0.25">
      <c r="F156" s="10"/>
    </row>
    <row r="157" spans="6:6" x14ac:dyDescent="0.25">
      <c r="F157" s="10"/>
    </row>
    <row r="158" spans="6:6" x14ac:dyDescent="0.25">
      <c r="F158" s="10"/>
    </row>
    <row r="159" spans="6:6" x14ac:dyDescent="0.25">
      <c r="F159" s="10"/>
    </row>
    <row r="160" spans="6:6" x14ac:dyDescent="0.25">
      <c r="F160" s="10"/>
    </row>
    <row r="161" spans="6:6" x14ac:dyDescent="0.25">
      <c r="F161" s="10"/>
    </row>
    <row r="162" spans="6:6" x14ac:dyDescent="0.25">
      <c r="F162" s="10"/>
    </row>
    <row r="163" spans="6:6" x14ac:dyDescent="0.25">
      <c r="F163" s="10"/>
    </row>
    <row r="164" spans="6:6" x14ac:dyDescent="0.25">
      <c r="F164" s="10"/>
    </row>
    <row r="165" spans="6:6" x14ac:dyDescent="0.25">
      <c r="F165" s="10"/>
    </row>
    <row r="166" spans="6:6" x14ac:dyDescent="0.25">
      <c r="F166" s="10"/>
    </row>
    <row r="167" spans="6:6" x14ac:dyDescent="0.25">
      <c r="F167" s="10"/>
    </row>
    <row r="168" spans="6:6" x14ac:dyDescent="0.25">
      <c r="F168" s="10"/>
    </row>
    <row r="169" spans="6:6" x14ac:dyDescent="0.25">
      <c r="F169" s="10"/>
    </row>
    <row r="170" spans="6:6" x14ac:dyDescent="0.25">
      <c r="F170" s="10"/>
    </row>
    <row r="171" spans="6:6" x14ac:dyDescent="0.25">
      <c r="F171" s="10"/>
    </row>
    <row r="172" spans="6:6" x14ac:dyDescent="0.25">
      <c r="F172" s="10"/>
    </row>
    <row r="173" spans="6:6" x14ac:dyDescent="0.25">
      <c r="F173" s="10"/>
    </row>
    <row r="174" spans="6:6" x14ac:dyDescent="0.25">
      <c r="F174" s="10"/>
    </row>
    <row r="175" spans="6:6" x14ac:dyDescent="0.25">
      <c r="F175" s="10"/>
    </row>
    <row r="176" spans="6:6" x14ac:dyDescent="0.25">
      <c r="F176" s="10"/>
    </row>
    <row r="177" spans="6:6" x14ac:dyDescent="0.25">
      <c r="F177" s="10"/>
    </row>
    <row r="178" spans="6:6" x14ac:dyDescent="0.25">
      <c r="F178" s="10"/>
    </row>
    <row r="179" spans="6:6" x14ac:dyDescent="0.25">
      <c r="F179" s="10"/>
    </row>
    <row r="180" spans="6:6" x14ac:dyDescent="0.25">
      <c r="F180" s="10"/>
    </row>
    <row r="181" spans="6:6" x14ac:dyDescent="0.25">
      <c r="F181" s="10"/>
    </row>
    <row r="182" spans="6:6" x14ac:dyDescent="0.25">
      <c r="F182" s="10"/>
    </row>
    <row r="183" spans="6:6" x14ac:dyDescent="0.25">
      <c r="F183" s="10"/>
    </row>
    <row r="184" spans="6:6" x14ac:dyDescent="0.25">
      <c r="F184" s="10"/>
    </row>
    <row r="185" spans="6:6" x14ac:dyDescent="0.25">
      <c r="F185" s="10"/>
    </row>
    <row r="186" spans="6:6" x14ac:dyDescent="0.25">
      <c r="F186" s="10"/>
    </row>
    <row r="187" spans="6:6" x14ac:dyDescent="0.25">
      <c r="F187" s="10"/>
    </row>
    <row r="188" spans="6:6" x14ac:dyDescent="0.25">
      <c r="F188" s="10"/>
    </row>
    <row r="189" spans="6:6" x14ac:dyDescent="0.25">
      <c r="F189" s="10"/>
    </row>
    <row r="190" spans="6:6" x14ac:dyDescent="0.25">
      <c r="F190" s="10"/>
    </row>
    <row r="191" spans="6:6" x14ac:dyDescent="0.25">
      <c r="F191" s="10"/>
    </row>
    <row r="192" spans="6:6" x14ac:dyDescent="0.25">
      <c r="F192" s="10"/>
    </row>
    <row r="193" spans="6:6" x14ac:dyDescent="0.25">
      <c r="F193" s="10"/>
    </row>
    <row r="194" spans="6:6" x14ac:dyDescent="0.25">
      <c r="F194" s="10"/>
    </row>
    <row r="195" spans="6:6" x14ac:dyDescent="0.25">
      <c r="F195" s="10"/>
    </row>
    <row r="196" spans="6:6" x14ac:dyDescent="0.25">
      <c r="F196" s="10"/>
    </row>
    <row r="197" spans="6:6" x14ac:dyDescent="0.25">
      <c r="F197" s="10"/>
    </row>
    <row r="198" spans="6:6" x14ac:dyDescent="0.25">
      <c r="F198" s="10"/>
    </row>
    <row r="199" spans="6:6" x14ac:dyDescent="0.25">
      <c r="F199" s="10"/>
    </row>
    <row r="200" spans="6:6" x14ac:dyDescent="0.25">
      <c r="F200" s="10"/>
    </row>
    <row r="201" spans="6:6" x14ac:dyDescent="0.25">
      <c r="F201" s="10"/>
    </row>
    <row r="202" spans="6:6" x14ac:dyDescent="0.25">
      <c r="F202" s="10"/>
    </row>
    <row r="203" spans="6:6" x14ac:dyDescent="0.25">
      <c r="F203" s="10"/>
    </row>
    <row r="204" spans="6:6" x14ac:dyDescent="0.25">
      <c r="F204" s="10"/>
    </row>
    <row r="205" spans="6:6" x14ac:dyDescent="0.25">
      <c r="F205" s="10"/>
    </row>
    <row r="206" spans="6:6" x14ac:dyDescent="0.25">
      <c r="F206" s="10"/>
    </row>
    <row r="207" spans="6:6" x14ac:dyDescent="0.25">
      <c r="F207" s="10"/>
    </row>
    <row r="208" spans="6:6" x14ac:dyDescent="0.25">
      <c r="F208" s="10"/>
    </row>
    <row r="209" spans="6:6" x14ac:dyDescent="0.25">
      <c r="F209" s="10"/>
    </row>
    <row r="210" spans="6:6" x14ac:dyDescent="0.25">
      <c r="F210" s="10"/>
    </row>
    <row r="211" spans="6:6" x14ac:dyDescent="0.25">
      <c r="F211" s="10"/>
    </row>
    <row r="212" spans="6:6" x14ac:dyDescent="0.25">
      <c r="F212" s="10"/>
    </row>
    <row r="213" spans="6:6" x14ac:dyDescent="0.25">
      <c r="F213" s="10"/>
    </row>
    <row r="214" spans="6:6" x14ac:dyDescent="0.25">
      <c r="F214" s="10"/>
    </row>
    <row r="215" spans="6:6" x14ac:dyDescent="0.25">
      <c r="F215" s="10"/>
    </row>
    <row r="216" spans="6:6" x14ac:dyDescent="0.25">
      <c r="F216" s="10"/>
    </row>
    <row r="217" spans="6:6" x14ac:dyDescent="0.25">
      <c r="F217" s="10"/>
    </row>
    <row r="218" spans="6:6" x14ac:dyDescent="0.25">
      <c r="F218" s="10"/>
    </row>
    <row r="219" spans="6:6" x14ac:dyDescent="0.25">
      <c r="F219" s="10"/>
    </row>
    <row r="220" spans="6:6" x14ac:dyDescent="0.25">
      <c r="F220" s="10"/>
    </row>
    <row r="221" spans="6:6" x14ac:dyDescent="0.25">
      <c r="F221" s="10"/>
    </row>
    <row r="222" spans="6:6" x14ac:dyDescent="0.25">
      <c r="F222" s="10"/>
    </row>
    <row r="223" spans="6:6" x14ac:dyDescent="0.25">
      <c r="F223" s="10"/>
    </row>
    <row r="224" spans="6:6" x14ac:dyDescent="0.25">
      <c r="F224" s="10"/>
    </row>
    <row r="225" spans="6:6" x14ac:dyDescent="0.25">
      <c r="F225" s="10"/>
    </row>
    <row r="226" spans="6:6" x14ac:dyDescent="0.25">
      <c r="F226" s="10"/>
    </row>
    <row r="227" spans="6:6" x14ac:dyDescent="0.25">
      <c r="F227" s="10"/>
    </row>
    <row r="228" spans="6:6" x14ac:dyDescent="0.25">
      <c r="F228" s="10"/>
    </row>
    <row r="229" spans="6:6" x14ac:dyDescent="0.25">
      <c r="F229" s="10"/>
    </row>
    <row r="230" spans="6:6" x14ac:dyDescent="0.25">
      <c r="F230" s="10"/>
    </row>
    <row r="231" spans="6:6" x14ac:dyDescent="0.25">
      <c r="F231" s="10"/>
    </row>
    <row r="232" spans="6:6" x14ac:dyDescent="0.25">
      <c r="F232" s="10"/>
    </row>
    <row r="233" spans="6:6" x14ac:dyDescent="0.25">
      <c r="F233" s="10"/>
    </row>
    <row r="234" spans="6:6" x14ac:dyDescent="0.25">
      <c r="F234" s="10"/>
    </row>
    <row r="235" spans="6:6" x14ac:dyDescent="0.25">
      <c r="F235" s="10"/>
    </row>
    <row r="236" spans="6:6" x14ac:dyDescent="0.25">
      <c r="F236" s="10"/>
    </row>
    <row r="237" spans="6:6" x14ac:dyDescent="0.25">
      <c r="F237" s="10"/>
    </row>
    <row r="238" spans="6:6" x14ac:dyDescent="0.25">
      <c r="F238" s="10"/>
    </row>
    <row r="239" spans="6:6" x14ac:dyDescent="0.25">
      <c r="F239" s="10"/>
    </row>
    <row r="240" spans="6:6" x14ac:dyDescent="0.25">
      <c r="F240" s="10"/>
    </row>
    <row r="241" spans="6:6" x14ac:dyDescent="0.25">
      <c r="F241" s="10"/>
    </row>
    <row r="242" spans="6:6" x14ac:dyDescent="0.25">
      <c r="F242" s="10"/>
    </row>
    <row r="243" spans="6:6" x14ac:dyDescent="0.25">
      <c r="F243" s="10"/>
    </row>
    <row r="244" spans="6:6" x14ac:dyDescent="0.25">
      <c r="F244" s="10"/>
    </row>
    <row r="245" spans="6:6" x14ac:dyDescent="0.25">
      <c r="F245" s="10"/>
    </row>
    <row r="246" spans="6:6" x14ac:dyDescent="0.25">
      <c r="F246" s="10"/>
    </row>
    <row r="247" spans="6:6" x14ac:dyDescent="0.25">
      <c r="F247" s="10"/>
    </row>
    <row r="248" spans="6:6" x14ac:dyDescent="0.25">
      <c r="F248" s="10"/>
    </row>
    <row r="249" spans="6:6" x14ac:dyDescent="0.25">
      <c r="F249" s="10"/>
    </row>
    <row r="250" spans="6:6" x14ac:dyDescent="0.25">
      <c r="F250" s="10"/>
    </row>
    <row r="251" spans="6:6" x14ac:dyDescent="0.25">
      <c r="F251" s="10"/>
    </row>
    <row r="252" spans="6:6" x14ac:dyDescent="0.25">
      <c r="F252" s="10"/>
    </row>
    <row r="253" spans="6:6" x14ac:dyDescent="0.25">
      <c r="F253" s="10"/>
    </row>
    <row r="254" spans="6:6" x14ac:dyDescent="0.25">
      <c r="F254" s="10"/>
    </row>
    <row r="255" spans="6:6" x14ac:dyDescent="0.25">
      <c r="F255" s="10"/>
    </row>
    <row r="256" spans="6:6" x14ac:dyDescent="0.25">
      <c r="F256" s="10"/>
    </row>
    <row r="257" spans="6:6" x14ac:dyDescent="0.25">
      <c r="F257" s="10"/>
    </row>
    <row r="258" spans="6:6" x14ac:dyDescent="0.25">
      <c r="F258" s="10"/>
    </row>
    <row r="259" spans="6:6" x14ac:dyDescent="0.25">
      <c r="F259" s="10"/>
    </row>
    <row r="260" spans="6:6" x14ac:dyDescent="0.25">
      <c r="F260" s="10"/>
    </row>
    <row r="261" spans="6:6" x14ac:dyDescent="0.25">
      <c r="F261" s="10"/>
    </row>
    <row r="262" spans="6:6" x14ac:dyDescent="0.25">
      <c r="F262" s="10"/>
    </row>
    <row r="263" spans="6:6" x14ac:dyDescent="0.25">
      <c r="F263" s="10"/>
    </row>
    <row r="264" spans="6:6" x14ac:dyDescent="0.25">
      <c r="F264" s="10"/>
    </row>
    <row r="265" spans="6:6" x14ac:dyDescent="0.25">
      <c r="F265" s="10"/>
    </row>
    <row r="266" spans="6:6" x14ac:dyDescent="0.25">
      <c r="F266" s="10"/>
    </row>
    <row r="267" spans="6:6" x14ac:dyDescent="0.25">
      <c r="F267" s="10"/>
    </row>
    <row r="268" spans="6:6" x14ac:dyDescent="0.25">
      <c r="F268" s="10"/>
    </row>
    <row r="269" spans="6:6" x14ac:dyDescent="0.25">
      <c r="F269" s="10"/>
    </row>
    <row r="270" spans="6:6" x14ac:dyDescent="0.25">
      <c r="F270" s="10"/>
    </row>
    <row r="271" spans="6:6" x14ac:dyDescent="0.25">
      <c r="F271" s="10"/>
    </row>
    <row r="272" spans="6:6" x14ac:dyDescent="0.25">
      <c r="F272" s="10"/>
    </row>
    <row r="273" spans="6:6" x14ac:dyDescent="0.25">
      <c r="F273" s="10"/>
    </row>
    <row r="274" spans="6:6" x14ac:dyDescent="0.25">
      <c r="F274" s="10"/>
    </row>
    <row r="275" spans="6:6" x14ac:dyDescent="0.25">
      <c r="F275" s="10"/>
    </row>
    <row r="276" spans="6:6" x14ac:dyDescent="0.25">
      <c r="F276" s="10"/>
    </row>
    <row r="277" spans="6:6" x14ac:dyDescent="0.25">
      <c r="F277" s="10"/>
    </row>
    <row r="278" spans="6:6" x14ac:dyDescent="0.25">
      <c r="F278" s="10"/>
    </row>
    <row r="279" spans="6:6" x14ac:dyDescent="0.25">
      <c r="F279" s="10"/>
    </row>
    <row r="280" spans="6:6" x14ac:dyDescent="0.25">
      <c r="F280" s="10"/>
    </row>
    <row r="281" spans="6:6" x14ac:dyDescent="0.25">
      <c r="F281" s="10"/>
    </row>
    <row r="282" spans="6:6" x14ac:dyDescent="0.25">
      <c r="F282" s="10"/>
    </row>
    <row r="283" spans="6:6" x14ac:dyDescent="0.25">
      <c r="F283" s="10"/>
    </row>
    <row r="284" spans="6:6" x14ac:dyDescent="0.25">
      <c r="F284" s="10"/>
    </row>
    <row r="285" spans="6:6" x14ac:dyDescent="0.25">
      <c r="F285" s="10"/>
    </row>
    <row r="286" spans="6:6" x14ac:dyDescent="0.25">
      <c r="F286" s="10"/>
    </row>
    <row r="287" spans="6:6" x14ac:dyDescent="0.25">
      <c r="F287" s="10"/>
    </row>
    <row r="288" spans="6:6" x14ac:dyDescent="0.25">
      <c r="F288" s="10"/>
    </row>
    <row r="289" spans="6:6" x14ac:dyDescent="0.25">
      <c r="F289" s="10"/>
    </row>
    <row r="290" spans="6:6" x14ac:dyDescent="0.25">
      <c r="F290" s="10"/>
    </row>
    <row r="291" spans="6:6" x14ac:dyDescent="0.25">
      <c r="F291" s="10"/>
    </row>
    <row r="292" spans="6:6" x14ac:dyDescent="0.25">
      <c r="F292" s="10"/>
    </row>
    <row r="293" spans="6:6" x14ac:dyDescent="0.25">
      <c r="F293" s="10"/>
    </row>
    <row r="294" spans="6:6" x14ac:dyDescent="0.25">
      <c r="F294" s="10"/>
    </row>
    <row r="295" spans="6:6" x14ac:dyDescent="0.25">
      <c r="F295" s="10"/>
    </row>
    <row r="296" spans="6:6" x14ac:dyDescent="0.25">
      <c r="F296" s="10"/>
    </row>
    <row r="297" spans="6:6" x14ac:dyDescent="0.25">
      <c r="F297" s="10"/>
    </row>
    <row r="298" spans="6:6" x14ac:dyDescent="0.25">
      <c r="F298" s="10"/>
    </row>
    <row r="299" spans="6:6" x14ac:dyDescent="0.25">
      <c r="F299" s="10"/>
    </row>
    <row r="300" spans="6:6" x14ac:dyDescent="0.25">
      <c r="F300" s="10"/>
    </row>
    <row r="301" spans="6:6" x14ac:dyDescent="0.25">
      <c r="F301" s="10"/>
    </row>
    <row r="302" spans="6:6" x14ac:dyDescent="0.25">
      <c r="F302" s="10"/>
    </row>
    <row r="303" spans="6:6" x14ac:dyDescent="0.25">
      <c r="F303" s="10"/>
    </row>
    <row r="304" spans="6:6" x14ac:dyDescent="0.25">
      <c r="F304" s="10"/>
    </row>
    <row r="305" spans="6:6" x14ac:dyDescent="0.25">
      <c r="F305" s="10"/>
    </row>
    <row r="306" spans="6:6" x14ac:dyDescent="0.25">
      <c r="F306" s="10"/>
    </row>
    <row r="307" spans="6:6" x14ac:dyDescent="0.25">
      <c r="F307" s="10"/>
    </row>
    <row r="308" spans="6:6" x14ac:dyDescent="0.25">
      <c r="F308" s="10"/>
    </row>
    <row r="309" spans="6:6" x14ac:dyDescent="0.25">
      <c r="F309" s="10"/>
    </row>
    <row r="310" spans="6:6" x14ac:dyDescent="0.25">
      <c r="F310" s="10"/>
    </row>
    <row r="311" spans="6:6" x14ac:dyDescent="0.25">
      <c r="F311" s="10"/>
    </row>
    <row r="312" spans="6:6" x14ac:dyDescent="0.25">
      <c r="F312" s="10"/>
    </row>
    <row r="313" spans="6:6" x14ac:dyDescent="0.25">
      <c r="F313" s="10"/>
    </row>
    <row r="314" spans="6:6" x14ac:dyDescent="0.25">
      <c r="F314" s="10"/>
    </row>
    <row r="315" spans="6:6" x14ac:dyDescent="0.25">
      <c r="F315" s="10"/>
    </row>
    <row r="316" spans="6:6" x14ac:dyDescent="0.25">
      <c r="F316" s="10"/>
    </row>
    <row r="317" spans="6:6" x14ac:dyDescent="0.25">
      <c r="F317" s="10"/>
    </row>
    <row r="318" spans="6:6" x14ac:dyDescent="0.25">
      <c r="F318" s="10"/>
    </row>
    <row r="319" spans="6:6" x14ac:dyDescent="0.25">
      <c r="F319" s="10"/>
    </row>
    <row r="320" spans="6:6" x14ac:dyDescent="0.25">
      <c r="F320" s="10"/>
    </row>
    <row r="321" spans="6:6" x14ac:dyDescent="0.25">
      <c r="F321" s="10"/>
    </row>
    <row r="322" spans="6:6" x14ac:dyDescent="0.25">
      <c r="F322" s="10"/>
    </row>
    <row r="323" spans="6:6" x14ac:dyDescent="0.25">
      <c r="F323" s="10"/>
    </row>
    <row r="324" spans="6:6" x14ac:dyDescent="0.25">
      <c r="F324" s="10"/>
    </row>
    <row r="325" spans="6:6" x14ac:dyDescent="0.25">
      <c r="F325" s="10"/>
    </row>
    <row r="326" spans="6:6" x14ac:dyDescent="0.25">
      <c r="F326" s="10"/>
    </row>
    <row r="327" spans="6:6" x14ac:dyDescent="0.25">
      <c r="F327" s="10"/>
    </row>
    <row r="328" spans="6:6" x14ac:dyDescent="0.25">
      <c r="F328" s="10"/>
    </row>
    <row r="329" spans="6:6" x14ac:dyDescent="0.25">
      <c r="F329" s="10"/>
    </row>
    <row r="330" spans="6:6" x14ac:dyDescent="0.25">
      <c r="F330" s="10"/>
    </row>
    <row r="331" spans="6:6" x14ac:dyDescent="0.25">
      <c r="F331" s="10"/>
    </row>
    <row r="332" spans="6:6" x14ac:dyDescent="0.25">
      <c r="F332" s="10"/>
    </row>
    <row r="333" spans="6:6" x14ac:dyDescent="0.25">
      <c r="F333" s="10"/>
    </row>
    <row r="334" spans="6:6" x14ac:dyDescent="0.25">
      <c r="F334" s="10"/>
    </row>
    <row r="335" spans="6:6" x14ac:dyDescent="0.25">
      <c r="F335" s="10"/>
    </row>
    <row r="336" spans="6:6" x14ac:dyDescent="0.25">
      <c r="F336" s="10"/>
    </row>
    <row r="337" spans="6:6" x14ac:dyDescent="0.25">
      <c r="F337" s="10"/>
    </row>
    <row r="338" spans="6:6" x14ac:dyDescent="0.25">
      <c r="F338" s="10"/>
    </row>
    <row r="339" spans="6:6" x14ac:dyDescent="0.25">
      <c r="F339" s="10"/>
    </row>
    <row r="340" spans="6:6" x14ac:dyDescent="0.25">
      <c r="F340" s="10"/>
    </row>
    <row r="341" spans="6:6" x14ac:dyDescent="0.25">
      <c r="F341" s="10"/>
    </row>
    <row r="342" spans="6:6" x14ac:dyDescent="0.25">
      <c r="F342" s="10"/>
    </row>
    <row r="343" spans="6:6" x14ac:dyDescent="0.25">
      <c r="F343" s="10"/>
    </row>
    <row r="344" spans="6:6" x14ac:dyDescent="0.25">
      <c r="F344" s="10"/>
    </row>
    <row r="345" spans="6:6" x14ac:dyDescent="0.25">
      <c r="F345" s="10"/>
    </row>
    <row r="346" spans="6:6" x14ac:dyDescent="0.25">
      <c r="F346" s="10"/>
    </row>
    <row r="347" spans="6:6" x14ac:dyDescent="0.25">
      <c r="F347" s="10"/>
    </row>
    <row r="348" spans="6:6" x14ac:dyDescent="0.25">
      <c r="F348" s="10"/>
    </row>
    <row r="349" spans="6:6" x14ac:dyDescent="0.25">
      <c r="F349" s="10"/>
    </row>
    <row r="350" spans="6:6" x14ac:dyDescent="0.25">
      <c r="F350" s="10"/>
    </row>
    <row r="351" spans="6:6" x14ac:dyDescent="0.25">
      <c r="F351" s="10"/>
    </row>
    <row r="352" spans="6:6" x14ac:dyDescent="0.25">
      <c r="F352" s="10"/>
    </row>
    <row r="353" spans="6:6" x14ac:dyDescent="0.25">
      <c r="F353" s="10"/>
    </row>
    <row r="354" spans="6:6" x14ac:dyDescent="0.25">
      <c r="F354" s="10"/>
    </row>
    <row r="355" spans="6:6" x14ac:dyDescent="0.25">
      <c r="F355" s="10"/>
    </row>
    <row r="356" spans="6:6" x14ac:dyDescent="0.25">
      <c r="F356" s="10"/>
    </row>
    <row r="357" spans="6:6" x14ac:dyDescent="0.25">
      <c r="F357" s="10"/>
    </row>
    <row r="358" spans="6:6" x14ac:dyDescent="0.25">
      <c r="F358" s="10"/>
    </row>
    <row r="359" spans="6:6" x14ac:dyDescent="0.25">
      <c r="F359" s="10"/>
    </row>
    <row r="360" spans="6:6" x14ac:dyDescent="0.25">
      <c r="F360" s="10"/>
    </row>
    <row r="361" spans="6:6" x14ac:dyDescent="0.25">
      <c r="F361" s="10"/>
    </row>
    <row r="362" spans="6:6" x14ac:dyDescent="0.25">
      <c r="F362" s="10"/>
    </row>
    <row r="363" spans="6:6" x14ac:dyDescent="0.25">
      <c r="F363" s="10"/>
    </row>
    <row r="364" spans="6:6" x14ac:dyDescent="0.25">
      <c r="F364" s="10"/>
    </row>
    <row r="365" spans="6:6" x14ac:dyDescent="0.25">
      <c r="F365" s="10"/>
    </row>
    <row r="366" spans="6:6" x14ac:dyDescent="0.25">
      <c r="F366" s="10"/>
    </row>
    <row r="367" spans="6:6" x14ac:dyDescent="0.25">
      <c r="F367" s="10"/>
    </row>
    <row r="368" spans="6:6" x14ac:dyDescent="0.25">
      <c r="F368" s="10"/>
    </row>
    <row r="369" spans="6:6" x14ac:dyDescent="0.25">
      <c r="F369" s="10"/>
    </row>
    <row r="370" spans="6:6" x14ac:dyDescent="0.25">
      <c r="F370" s="10"/>
    </row>
    <row r="371" spans="6:6" x14ac:dyDescent="0.25">
      <c r="F371" s="10"/>
    </row>
    <row r="372" spans="6:6" x14ac:dyDescent="0.25">
      <c r="F372" s="10"/>
    </row>
    <row r="373" spans="6:6" x14ac:dyDescent="0.25">
      <c r="F373" s="10"/>
    </row>
    <row r="374" spans="6:6" x14ac:dyDescent="0.25">
      <c r="F374" s="10"/>
    </row>
    <row r="375" spans="6:6" x14ac:dyDescent="0.25">
      <c r="F375" s="10"/>
    </row>
    <row r="376" spans="6:6" x14ac:dyDescent="0.25">
      <c r="F376" s="10"/>
    </row>
    <row r="377" spans="6:6" x14ac:dyDescent="0.25">
      <c r="F377" s="10"/>
    </row>
    <row r="378" spans="6:6" x14ac:dyDescent="0.25">
      <c r="F378" s="10"/>
    </row>
    <row r="379" spans="6:6" x14ac:dyDescent="0.25">
      <c r="F379" s="10"/>
    </row>
    <row r="380" spans="6:6" x14ac:dyDescent="0.25">
      <c r="F380" s="10"/>
    </row>
    <row r="381" spans="6:6" x14ac:dyDescent="0.25">
      <c r="F381" s="10"/>
    </row>
    <row r="382" spans="6:6" x14ac:dyDescent="0.25">
      <c r="F382" s="10"/>
    </row>
    <row r="383" spans="6:6" x14ac:dyDescent="0.25">
      <c r="F383" s="10"/>
    </row>
    <row r="384" spans="6:6" x14ac:dyDescent="0.25">
      <c r="F384" s="10"/>
    </row>
    <row r="385" spans="6:6" x14ac:dyDescent="0.25">
      <c r="F385" s="10"/>
    </row>
    <row r="386" spans="6:6" x14ac:dyDescent="0.25">
      <c r="F386" s="10"/>
    </row>
    <row r="387" spans="6:6" x14ac:dyDescent="0.25">
      <c r="F387" s="10"/>
    </row>
    <row r="388" spans="6:6" x14ac:dyDescent="0.25">
      <c r="F388" s="10"/>
    </row>
    <row r="389" spans="6:6" x14ac:dyDescent="0.25">
      <c r="F389" s="10"/>
    </row>
    <row r="390" spans="6:6" x14ac:dyDescent="0.25">
      <c r="F390" s="10"/>
    </row>
    <row r="391" spans="6:6" x14ac:dyDescent="0.25">
      <c r="F391" s="10"/>
    </row>
    <row r="392" spans="6:6" x14ac:dyDescent="0.25">
      <c r="F392" s="10"/>
    </row>
    <row r="393" spans="6:6" x14ac:dyDescent="0.25">
      <c r="F393" s="10"/>
    </row>
    <row r="394" spans="6:6" x14ac:dyDescent="0.25">
      <c r="F394" s="10"/>
    </row>
    <row r="395" spans="6:6" x14ac:dyDescent="0.25">
      <c r="F395" s="10"/>
    </row>
    <row r="396" spans="6:6" x14ac:dyDescent="0.25">
      <c r="F396" s="10"/>
    </row>
    <row r="397" spans="6:6" x14ac:dyDescent="0.25">
      <c r="F397" s="10"/>
    </row>
    <row r="398" spans="6:6" x14ac:dyDescent="0.25">
      <c r="F398" s="10"/>
    </row>
    <row r="399" spans="6:6" x14ac:dyDescent="0.25">
      <c r="F399" s="10"/>
    </row>
    <row r="400" spans="6:6" x14ac:dyDescent="0.25">
      <c r="F400" s="10"/>
    </row>
    <row r="401" spans="6:6" x14ac:dyDescent="0.25">
      <c r="F401" s="10"/>
    </row>
    <row r="402" spans="6:6" x14ac:dyDescent="0.25">
      <c r="F402" s="10"/>
    </row>
    <row r="403" spans="6:6" x14ac:dyDescent="0.25">
      <c r="F403" s="10"/>
    </row>
    <row r="404" spans="6:6" x14ac:dyDescent="0.25">
      <c r="F404" s="10"/>
    </row>
    <row r="405" spans="6:6" x14ac:dyDescent="0.25">
      <c r="F405" s="10"/>
    </row>
    <row r="406" spans="6:6" x14ac:dyDescent="0.25">
      <c r="F406" s="10"/>
    </row>
    <row r="407" spans="6:6" x14ac:dyDescent="0.25">
      <c r="F407" s="10"/>
    </row>
    <row r="408" spans="6:6" x14ac:dyDescent="0.25">
      <c r="F408" s="10"/>
    </row>
    <row r="409" spans="6:6" x14ac:dyDescent="0.25">
      <c r="F409" s="10"/>
    </row>
    <row r="410" spans="6:6" x14ac:dyDescent="0.25">
      <c r="F410" s="10"/>
    </row>
    <row r="411" spans="6:6" x14ac:dyDescent="0.25">
      <c r="F411" s="10"/>
    </row>
    <row r="412" spans="6:6" x14ac:dyDescent="0.25">
      <c r="F412" s="10"/>
    </row>
    <row r="413" spans="6:6" x14ac:dyDescent="0.25">
      <c r="F413" s="10"/>
    </row>
    <row r="414" spans="6:6" x14ac:dyDescent="0.25">
      <c r="F414" s="10"/>
    </row>
    <row r="415" spans="6:6" x14ac:dyDescent="0.25">
      <c r="F415" s="10"/>
    </row>
    <row r="416" spans="6:6" x14ac:dyDescent="0.25">
      <c r="F416" s="10"/>
    </row>
    <row r="417" spans="6:6" x14ac:dyDescent="0.25">
      <c r="F417" s="10"/>
    </row>
    <row r="418" spans="6:6" x14ac:dyDescent="0.25">
      <c r="F418" s="10"/>
    </row>
    <row r="419" spans="6:6" x14ac:dyDescent="0.25">
      <c r="F419" s="10"/>
    </row>
    <row r="420" spans="6:6" x14ac:dyDescent="0.25">
      <c r="F420" s="10"/>
    </row>
    <row r="421" spans="6:6" x14ac:dyDescent="0.25">
      <c r="F421" s="10"/>
    </row>
    <row r="422" spans="6:6" x14ac:dyDescent="0.25">
      <c r="F422" s="10"/>
    </row>
    <row r="423" spans="6:6" x14ac:dyDescent="0.25">
      <c r="F423" s="10"/>
    </row>
    <row r="424" spans="6:6" x14ac:dyDescent="0.25">
      <c r="F424" s="10"/>
    </row>
    <row r="425" spans="6:6" x14ac:dyDescent="0.25">
      <c r="F425" s="10"/>
    </row>
    <row r="426" spans="6:6" x14ac:dyDescent="0.25">
      <c r="F426" s="10"/>
    </row>
    <row r="427" spans="6:6" x14ac:dyDescent="0.25">
      <c r="F427" s="10"/>
    </row>
    <row r="428" spans="6:6" x14ac:dyDescent="0.25">
      <c r="F428" s="10"/>
    </row>
    <row r="429" spans="6:6" x14ac:dyDescent="0.25">
      <c r="F429" s="10"/>
    </row>
    <row r="430" spans="6:6" x14ac:dyDescent="0.25">
      <c r="F430" s="10"/>
    </row>
    <row r="431" spans="6:6" x14ac:dyDescent="0.25">
      <c r="F431" s="10"/>
    </row>
    <row r="432" spans="6:6" x14ac:dyDescent="0.25">
      <c r="F432" s="10"/>
    </row>
    <row r="433" spans="6:6" x14ac:dyDescent="0.25">
      <c r="F433" s="10"/>
    </row>
    <row r="434" spans="6:6" x14ac:dyDescent="0.25">
      <c r="F434" s="10"/>
    </row>
    <row r="435" spans="6:6" x14ac:dyDescent="0.25">
      <c r="F435" s="10"/>
    </row>
    <row r="436" spans="6:6" x14ac:dyDescent="0.25">
      <c r="F436" s="10"/>
    </row>
    <row r="437" spans="6:6" x14ac:dyDescent="0.25">
      <c r="F437" s="10"/>
    </row>
    <row r="438" spans="6:6" x14ac:dyDescent="0.25">
      <c r="F438" s="10"/>
    </row>
    <row r="439" spans="6:6" x14ac:dyDescent="0.25">
      <c r="F439" s="10"/>
    </row>
    <row r="440" spans="6:6" x14ac:dyDescent="0.25">
      <c r="F440" s="10"/>
    </row>
    <row r="441" spans="6:6" x14ac:dyDescent="0.25">
      <c r="F441" s="10"/>
    </row>
    <row r="442" spans="6:6" x14ac:dyDescent="0.25">
      <c r="F442" s="10"/>
    </row>
    <row r="443" spans="6:6" x14ac:dyDescent="0.25">
      <c r="F443" s="10"/>
    </row>
    <row r="444" spans="6:6" x14ac:dyDescent="0.25">
      <c r="F444" s="10"/>
    </row>
    <row r="445" spans="6:6" x14ac:dyDescent="0.25">
      <c r="F445" s="10"/>
    </row>
    <row r="446" spans="6:6" x14ac:dyDescent="0.25">
      <c r="F446" s="10"/>
    </row>
    <row r="447" spans="6:6" x14ac:dyDescent="0.25">
      <c r="F447" s="10"/>
    </row>
    <row r="448" spans="6:6" x14ac:dyDescent="0.25">
      <c r="F448" s="10"/>
    </row>
    <row r="449" spans="6:6" x14ac:dyDescent="0.25">
      <c r="F449" s="10"/>
    </row>
    <row r="450" spans="6:6" x14ac:dyDescent="0.25">
      <c r="F450" s="10"/>
    </row>
    <row r="451" spans="6:6" x14ac:dyDescent="0.25">
      <c r="F451" s="10"/>
    </row>
    <row r="452" spans="6:6" x14ac:dyDescent="0.25">
      <c r="F452" s="10"/>
    </row>
    <row r="453" spans="6:6" x14ac:dyDescent="0.25">
      <c r="F453" s="10"/>
    </row>
    <row r="454" spans="6:6" x14ac:dyDescent="0.25">
      <c r="F454" s="10"/>
    </row>
    <row r="455" spans="6:6" x14ac:dyDescent="0.25">
      <c r="F455" s="10"/>
    </row>
    <row r="456" spans="6:6" x14ac:dyDescent="0.25">
      <c r="F456" s="10"/>
    </row>
    <row r="457" spans="6:6" x14ac:dyDescent="0.25">
      <c r="F457" s="10"/>
    </row>
    <row r="458" spans="6:6" x14ac:dyDescent="0.25">
      <c r="F458" s="10"/>
    </row>
    <row r="459" spans="6:6" x14ac:dyDescent="0.25">
      <c r="F459" s="10"/>
    </row>
    <row r="460" spans="6:6" x14ac:dyDescent="0.25">
      <c r="F460" s="10"/>
    </row>
    <row r="461" spans="6:6" x14ac:dyDescent="0.25">
      <c r="F461" s="10"/>
    </row>
    <row r="462" spans="6:6" x14ac:dyDescent="0.25">
      <c r="F462" s="10"/>
    </row>
    <row r="463" spans="6:6" x14ac:dyDescent="0.25">
      <c r="F463" s="10"/>
    </row>
    <row r="464" spans="6:6" x14ac:dyDescent="0.25">
      <c r="F464" s="10"/>
    </row>
    <row r="465" spans="6:6" x14ac:dyDescent="0.25">
      <c r="F465" s="10"/>
    </row>
    <row r="466" spans="6:6" x14ac:dyDescent="0.25">
      <c r="F466" s="10"/>
    </row>
    <row r="467" spans="6:6" x14ac:dyDescent="0.25">
      <c r="F467" s="10"/>
    </row>
    <row r="468" spans="6:6" x14ac:dyDescent="0.25">
      <c r="F468" s="10"/>
    </row>
    <row r="469" spans="6:6" x14ac:dyDescent="0.25">
      <c r="F469" s="10"/>
    </row>
    <row r="470" spans="6:6" x14ac:dyDescent="0.25">
      <c r="F470" s="10"/>
    </row>
    <row r="471" spans="6:6" x14ac:dyDescent="0.25">
      <c r="F471" s="10"/>
    </row>
    <row r="472" spans="6:6" x14ac:dyDescent="0.25">
      <c r="F472" s="10"/>
    </row>
    <row r="473" spans="6:6" x14ac:dyDescent="0.25">
      <c r="F473" s="10"/>
    </row>
    <row r="474" spans="6:6" x14ac:dyDescent="0.25">
      <c r="F474" s="10"/>
    </row>
    <row r="475" spans="6:6" x14ac:dyDescent="0.25">
      <c r="F475" s="10"/>
    </row>
    <row r="476" spans="6:6" x14ac:dyDescent="0.25">
      <c r="F476" s="10"/>
    </row>
    <row r="477" spans="6:6" x14ac:dyDescent="0.25">
      <c r="F477" s="10"/>
    </row>
    <row r="478" spans="6:6" x14ac:dyDescent="0.25">
      <c r="F478" s="10"/>
    </row>
    <row r="479" spans="6:6" x14ac:dyDescent="0.25">
      <c r="F479" s="10"/>
    </row>
    <row r="480" spans="6:6" x14ac:dyDescent="0.25">
      <c r="F480" s="10"/>
    </row>
    <row r="481" spans="6:6" x14ac:dyDescent="0.25">
      <c r="F481" s="10"/>
    </row>
    <row r="482" spans="6:6" x14ac:dyDescent="0.25">
      <c r="F482" s="10"/>
    </row>
    <row r="483" spans="6:6" x14ac:dyDescent="0.25">
      <c r="F483" s="10"/>
    </row>
    <row r="484" spans="6:6" x14ac:dyDescent="0.25">
      <c r="F484" s="10"/>
    </row>
    <row r="485" spans="6:6" x14ac:dyDescent="0.25">
      <c r="F485" s="10"/>
    </row>
    <row r="486" spans="6:6" x14ac:dyDescent="0.25">
      <c r="F486" s="10"/>
    </row>
    <row r="487" spans="6:6" x14ac:dyDescent="0.25">
      <c r="F487" s="10"/>
    </row>
    <row r="488" spans="6:6" x14ac:dyDescent="0.25">
      <c r="F488" s="10"/>
    </row>
    <row r="489" spans="6:6" x14ac:dyDescent="0.25">
      <c r="F489" s="10"/>
    </row>
    <row r="490" spans="6:6" x14ac:dyDescent="0.25">
      <c r="F490" s="10"/>
    </row>
    <row r="491" spans="6:6" x14ac:dyDescent="0.25">
      <c r="F491" s="10"/>
    </row>
    <row r="492" spans="6:6" x14ac:dyDescent="0.25">
      <c r="F492" s="10"/>
    </row>
    <row r="493" spans="6:6" x14ac:dyDescent="0.25">
      <c r="F493" s="10"/>
    </row>
    <row r="494" spans="6:6" x14ac:dyDescent="0.25">
      <c r="F494" s="10"/>
    </row>
    <row r="495" spans="6:6" x14ac:dyDescent="0.25">
      <c r="F495" s="10"/>
    </row>
    <row r="496" spans="6:6" x14ac:dyDescent="0.25">
      <c r="F496" s="10"/>
    </row>
    <row r="497" spans="6:6" x14ac:dyDescent="0.25">
      <c r="F497" s="10"/>
    </row>
    <row r="498" spans="6:6" x14ac:dyDescent="0.25">
      <c r="F498" s="10"/>
    </row>
    <row r="499" spans="6:6" x14ac:dyDescent="0.25">
      <c r="F499" s="10"/>
    </row>
    <row r="500" spans="6:6" x14ac:dyDescent="0.25">
      <c r="F500" s="10"/>
    </row>
    <row r="501" spans="6:6" x14ac:dyDescent="0.25">
      <c r="F501" s="10"/>
    </row>
    <row r="502" spans="6:6" x14ac:dyDescent="0.25">
      <c r="F502" s="10"/>
    </row>
    <row r="503" spans="6:6" x14ac:dyDescent="0.25">
      <c r="F503" s="10"/>
    </row>
    <row r="504" spans="6:6" x14ac:dyDescent="0.25">
      <c r="F504" s="10"/>
    </row>
  </sheetData>
  <autoFilter ref="A4:H504" xr:uid="{00000000-0009-0000-0000-000001000000}"/>
  <dataValidations count="1">
    <dataValidation type="list" sqref="D5:D504" xr:uid="{00000000-0002-0000-0100-000000000000}">
      <formula1>"Expense,Income"</formula1>
    </dataValidation>
  </dataValidation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100-000001000000}">
          <x14:formula1>
            <xm:f>#REF!</xm:f>
          </x14:formula1>
          <xm:sqref>C5:C504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showGridLines="0" workbookViewId="0">
      <pane ySplit="3" topLeftCell="A4" activePane="bottomLeft" state="frozen"/>
      <selection pane="bottomLeft" activeCell="B22" sqref="B22"/>
    </sheetView>
  </sheetViews>
  <sheetFormatPr defaultRowHeight="15" x14ac:dyDescent="0.25"/>
  <cols>
    <col min="1" max="1" width="39" customWidth="1"/>
    <col min="2" max="6" width="21" customWidth="1"/>
    <col min="7" max="7" width="57" customWidth="1"/>
    <col min="8" max="8" width="28" customWidth="1"/>
  </cols>
  <sheetData>
    <row r="1" spans="1:5" ht="30.95" customHeight="1" x14ac:dyDescent="0.35">
      <c r="A1" s="1" t="s">
        <v>38</v>
      </c>
      <c r="B1" s="2"/>
      <c r="C1" s="2"/>
      <c r="D1" s="2"/>
      <c r="E1" s="2"/>
    </row>
    <row r="2" spans="1:5" x14ac:dyDescent="0.25">
      <c r="A2" t="s">
        <v>39</v>
      </c>
    </row>
    <row r="3" spans="1:5" x14ac:dyDescent="0.25">
      <c r="A3" s="3" t="s">
        <v>40</v>
      </c>
      <c r="B3" s="3" t="s">
        <v>41</v>
      </c>
      <c r="C3" s="3" t="s">
        <v>42</v>
      </c>
      <c r="D3" s="3" t="s">
        <v>43</v>
      </c>
      <c r="E3" s="3" t="s">
        <v>8</v>
      </c>
    </row>
    <row r="4" spans="1:5" x14ac:dyDescent="0.25">
      <c r="A4" t="s">
        <v>44</v>
      </c>
      <c r="B4" s="6">
        <f>'Season Budget'!$B$21</f>
        <v>248</v>
      </c>
      <c r="C4" s="6">
        <f>IF(A4="","",SUMIFS(Transactions!$F$5:$F$504,Transactions!$E$5:$E$504,A4,Transactions!$D$5:$D$504,"Income",Transactions!$C$5:$C$504,"Player contributions"))</f>
        <v>0</v>
      </c>
      <c r="D4" s="6">
        <f t="shared" ref="D4:D17" si="0">MAX(0,B4-C4)</f>
        <v>248</v>
      </c>
    </row>
    <row r="5" spans="1:5" x14ac:dyDescent="0.25">
      <c r="A5" t="s">
        <v>45</v>
      </c>
      <c r="B5" s="6">
        <f>'Season Budget'!$B$21</f>
        <v>248</v>
      </c>
      <c r="C5" s="6">
        <f>IF(A5="","",SUMIFS(Transactions!$F$5:$F$504,Transactions!$E$5:$E$504,A5,Transactions!$D$5:$D$504,"Income",Transactions!$C$5:$C$504,"Player contributions"))</f>
        <v>0</v>
      </c>
      <c r="D5" s="6">
        <f t="shared" si="0"/>
        <v>248</v>
      </c>
    </row>
    <row r="6" spans="1:5" x14ac:dyDescent="0.25">
      <c r="A6" t="s">
        <v>46</v>
      </c>
      <c r="B6" s="6">
        <f>'Season Budget'!$B$21</f>
        <v>248</v>
      </c>
      <c r="C6" s="6">
        <f>IF(A6="","",SUMIFS(Transactions!$F$5:$F$504,Transactions!$E$5:$E$504,A6,Transactions!$D$5:$D$504,"Income",Transactions!$C$5:$C$504,"Player contributions"))</f>
        <v>0</v>
      </c>
      <c r="D6" s="6">
        <f t="shared" si="0"/>
        <v>248</v>
      </c>
    </row>
    <row r="7" spans="1:5" x14ac:dyDescent="0.25">
      <c r="A7" t="s">
        <v>47</v>
      </c>
      <c r="B7" s="6">
        <f>'Season Budget'!$B$21</f>
        <v>248</v>
      </c>
      <c r="C7" s="6">
        <f>IF(A7="","",SUMIFS(Transactions!$F$5:$F$504,Transactions!$E$5:$E$504,A7,Transactions!$D$5:$D$504,"Income",Transactions!$C$5:$C$504,"Player contributions"))</f>
        <v>0</v>
      </c>
      <c r="D7" s="6">
        <f t="shared" si="0"/>
        <v>248</v>
      </c>
    </row>
    <row r="8" spans="1:5" x14ac:dyDescent="0.25">
      <c r="A8" t="s">
        <v>48</v>
      </c>
      <c r="B8" s="6">
        <f>'Season Budget'!$B$21</f>
        <v>248</v>
      </c>
      <c r="C8" s="6">
        <f>IF(A8="","",SUMIFS(Transactions!$F$5:$F$504,Transactions!$E$5:$E$504,A8,Transactions!$D$5:$D$504,"Income",Transactions!$C$5:$C$504,"Player contributions"))</f>
        <v>0</v>
      </c>
      <c r="D8" s="6">
        <f t="shared" si="0"/>
        <v>248</v>
      </c>
    </row>
    <row r="9" spans="1:5" x14ac:dyDescent="0.25">
      <c r="A9" t="s">
        <v>49</v>
      </c>
      <c r="B9" s="6">
        <f>'Season Budget'!$B$21</f>
        <v>248</v>
      </c>
      <c r="C9" s="6">
        <f>IF(A9="","",SUMIFS(Transactions!$F$5:$F$504,Transactions!$E$5:$E$504,A9,Transactions!$D$5:$D$504,"Income",Transactions!$C$5:$C$504,"Player contributions"))</f>
        <v>0</v>
      </c>
      <c r="D9" s="6">
        <f t="shared" si="0"/>
        <v>248</v>
      </c>
    </row>
    <row r="10" spans="1:5" x14ac:dyDescent="0.25">
      <c r="A10" t="s">
        <v>50</v>
      </c>
      <c r="B10" s="6">
        <f>'Season Budget'!$B$21</f>
        <v>248</v>
      </c>
      <c r="C10" s="6">
        <f>IF(A10="","",SUMIFS(Transactions!$F$5:$F$504,Transactions!$E$5:$E$504,A10,Transactions!$D$5:$D$504,"Income",Transactions!$C$5:$C$504,"Player contributions"))</f>
        <v>0</v>
      </c>
      <c r="D10" s="6">
        <f t="shared" si="0"/>
        <v>248</v>
      </c>
    </row>
    <row r="11" spans="1:5" x14ac:dyDescent="0.25">
      <c r="A11" t="s">
        <v>51</v>
      </c>
      <c r="B11" s="6">
        <f>'Season Budget'!$B$21</f>
        <v>248</v>
      </c>
      <c r="C11" s="6">
        <f>IF(A11="","",SUMIFS(Transactions!$F$5:$F$504,Transactions!$E$5:$E$504,A11,Transactions!$D$5:$D$504,"Income",Transactions!$C$5:$C$504,"Player contributions"))</f>
        <v>0</v>
      </c>
      <c r="D11" s="6">
        <f t="shared" si="0"/>
        <v>248</v>
      </c>
    </row>
    <row r="12" spans="1:5" x14ac:dyDescent="0.25">
      <c r="A12" t="s">
        <v>52</v>
      </c>
      <c r="B12" s="6">
        <f>'Season Budget'!$B$21</f>
        <v>248</v>
      </c>
      <c r="C12" s="6">
        <f>IF(A12="","",SUMIFS(Transactions!$F$5:$F$504,Transactions!$E$5:$E$504,A12,Transactions!$D$5:$D$504,"Income",Transactions!$C$5:$C$504,"Player contributions"))</f>
        <v>0</v>
      </c>
      <c r="D12" s="6">
        <f t="shared" si="0"/>
        <v>248</v>
      </c>
    </row>
    <row r="13" spans="1:5" x14ac:dyDescent="0.25">
      <c r="A13" t="s">
        <v>53</v>
      </c>
      <c r="B13" s="6">
        <f>'Season Budget'!$B$21</f>
        <v>248</v>
      </c>
      <c r="C13" s="6">
        <f>IF(A13="","",SUMIFS(Transactions!$F$5:$F$504,Transactions!$E$5:$E$504,A13,Transactions!$D$5:$D$504,"Income",Transactions!$C$5:$C$504,"Player contributions"))</f>
        <v>0</v>
      </c>
      <c r="D13" s="6">
        <f t="shared" si="0"/>
        <v>248</v>
      </c>
    </row>
    <row r="14" spans="1:5" x14ac:dyDescent="0.25">
      <c r="A14" t="s">
        <v>54</v>
      </c>
      <c r="B14" s="6">
        <f>'Season Budget'!$B$21</f>
        <v>248</v>
      </c>
      <c r="C14" s="6">
        <f>IF(A14="","",SUMIFS(Transactions!$F$5:$F$504,Transactions!$E$5:$E$504,A14,Transactions!$D$5:$D$504,"Income",Transactions!$C$5:$C$504,"Player contributions"))</f>
        <v>0</v>
      </c>
      <c r="D14" s="6">
        <f t="shared" si="0"/>
        <v>248</v>
      </c>
    </row>
    <row r="15" spans="1:5" x14ac:dyDescent="0.25">
      <c r="A15" t="s">
        <v>55</v>
      </c>
      <c r="B15" s="6">
        <f>'Season Budget'!$B$21</f>
        <v>248</v>
      </c>
      <c r="C15" s="6">
        <f>IF(A15="","",SUMIFS(Transactions!$F$5:$F$504,Transactions!$E$5:$E$504,A15,Transactions!$D$5:$D$504,"Income",Transactions!$C$5:$C$504,"Player contributions"))</f>
        <v>0</v>
      </c>
      <c r="D15" s="6">
        <f t="shared" si="0"/>
        <v>248</v>
      </c>
    </row>
    <row r="16" spans="1:5" x14ac:dyDescent="0.25">
      <c r="A16" t="s">
        <v>56</v>
      </c>
      <c r="B16" s="6">
        <f>'Season Budget'!$B$21</f>
        <v>248</v>
      </c>
      <c r="C16" s="6">
        <f>IF(A16="","",SUMIFS(Transactions!$F$5:$F$504,Transactions!$E$5:$E$504,A16,Transactions!$D$5:$D$504,"Income",Transactions!$C$5:$C$504,"Player contributions"))</f>
        <v>0</v>
      </c>
      <c r="D16" s="6">
        <f t="shared" si="0"/>
        <v>248</v>
      </c>
    </row>
    <row r="17" spans="1:4" x14ac:dyDescent="0.25">
      <c r="A17" t="s">
        <v>57</v>
      </c>
      <c r="B17" s="6">
        <f>'Season Budget'!$B$21</f>
        <v>248</v>
      </c>
      <c r="C17" s="6">
        <f>IF(A17="","",SUMIFS(Transactions!$F$5:$F$504,Transactions!$E$5:$E$504,A17,Transactions!$D$5:$D$504,"Income",Transactions!$C$5:$C$504,"Player contributions"))</f>
        <v>0</v>
      </c>
      <c r="D17" s="6">
        <f t="shared" si="0"/>
        <v>248</v>
      </c>
    </row>
    <row r="18" spans="1:4" x14ac:dyDescent="0.25">
      <c r="B18" s="6"/>
      <c r="C18" s="6"/>
      <c r="D18" s="6"/>
    </row>
    <row r="19" spans="1:4" x14ac:dyDescent="0.25">
      <c r="A19" t="s">
        <v>58</v>
      </c>
      <c r="B19" s="6">
        <f>SUM(B4:B17)</f>
        <v>3472</v>
      </c>
      <c r="C19" s="6">
        <f>SUM(C4:C17)</f>
        <v>0</v>
      </c>
      <c r="D19" s="6">
        <f>SUM(D4:D17)</f>
        <v>3472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2"/>
  <sheetViews>
    <sheetView showGridLines="0" tabSelected="1" workbookViewId="0">
      <pane ySplit="3" topLeftCell="A4" activePane="bottomLeft" state="frozen"/>
      <selection pane="bottomLeft" activeCell="A24" sqref="A24"/>
    </sheetView>
  </sheetViews>
  <sheetFormatPr defaultRowHeight="15" x14ac:dyDescent="0.25"/>
  <cols>
    <col min="1" max="1" width="39" customWidth="1"/>
    <col min="2" max="6" width="21" customWidth="1"/>
    <col min="7" max="7" width="57" customWidth="1"/>
    <col min="8" max="8" width="28" customWidth="1"/>
  </cols>
  <sheetData>
    <row r="1" spans="1:4" ht="30.95" customHeight="1" x14ac:dyDescent="0.35">
      <c r="A1" s="1" t="s">
        <v>59</v>
      </c>
      <c r="B1" s="2"/>
      <c r="C1" s="2"/>
      <c r="D1" s="2"/>
    </row>
    <row r="2" spans="1:4" x14ac:dyDescent="0.25">
      <c r="A2" t="s">
        <v>60</v>
      </c>
      <c r="B2" s="10">
        <f>'Season Budget'!B13</f>
        <v>14</v>
      </c>
      <c r="C2" s="10"/>
      <c r="D2" s="10"/>
    </row>
    <row r="3" spans="1:4" x14ac:dyDescent="0.25">
      <c r="A3" t="s">
        <v>61</v>
      </c>
      <c r="B3" s="6">
        <f>'Season Budget'!B19</f>
        <v>3470.0000000000005</v>
      </c>
      <c r="C3" s="10"/>
      <c r="D3" s="10"/>
    </row>
    <row r="4" spans="1:4" x14ac:dyDescent="0.25">
      <c r="A4" t="s">
        <v>62</v>
      </c>
      <c r="B4" s="6">
        <f>'Season Budget'!B21</f>
        <v>248</v>
      </c>
      <c r="C4" s="10"/>
      <c r="D4" s="10"/>
    </row>
    <row r="5" spans="1:4" x14ac:dyDescent="0.25">
      <c r="A5" t="s">
        <v>63</v>
      </c>
      <c r="B5" s="6">
        <f>'Season Budget'!D10</f>
        <v>3150</v>
      </c>
      <c r="C5" s="10"/>
      <c r="D5" s="10"/>
    </row>
    <row r="6" spans="1:4" x14ac:dyDescent="0.25">
      <c r="A6" t="s">
        <v>6</v>
      </c>
      <c r="B6" s="6">
        <f>SUMIFS(Transactions!F5:F504,Transactions!D5:D504,"Expense")</f>
        <v>0</v>
      </c>
      <c r="C6" s="10"/>
      <c r="D6" s="10"/>
    </row>
    <row r="7" spans="1:4" x14ac:dyDescent="0.25">
      <c r="A7" t="s">
        <v>64</v>
      </c>
      <c r="B7" s="6">
        <f>SUMIFS(Transactions!F5:F504,Transactions!D5:D504,"Income")</f>
        <v>0</v>
      </c>
      <c r="C7" s="10"/>
      <c r="D7" s="10"/>
    </row>
    <row r="8" spans="1:4" x14ac:dyDescent="0.25">
      <c r="A8" t="s">
        <v>65</v>
      </c>
      <c r="B8" s="6">
        <f>'Season Budget'!B14+B7-B6</f>
        <v>0</v>
      </c>
      <c r="C8" s="10"/>
      <c r="D8" s="10"/>
    </row>
    <row r="9" spans="1:4" x14ac:dyDescent="0.25">
      <c r="A9" t="s">
        <v>66</v>
      </c>
      <c r="B9" s="6">
        <f>B5-B6</f>
        <v>3150</v>
      </c>
      <c r="C9" s="10"/>
      <c r="D9" s="10"/>
    </row>
    <row r="10" spans="1:4" x14ac:dyDescent="0.25">
      <c r="A10" t="s">
        <v>67</v>
      </c>
      <c r="B10" s="6">
        <f>'Player Contributions'!D19</f>
        <v>3472</v>
      </c>
      <c r="C10" s="10"/>
      <c r="D10" s="10"/>
    </row>
    <row r="11" spans="1:4" x14ac:dyDescent="0.25">
      <c r="A11" t="s">
        <v>68</v>
      </c>
      <c r="B11" s="6">
        <f>MAX(0,B3-B8)</f>
        <v>3470.0000000000005</v>
      </c>
      <c r="C11" s="10"/>
      <c r="D11" s="10"/>
    </row>
    <row r="12" spans="1:4" x14ac:dyDescent="0.25">
      <c r="B12" s="10"/>
      <c r="C12" s="10"/>
      <c r="D12" s="10"/>
    </row>
    <row r="13" spans="1:4" x14ac:dyDescent="0.25">
      <c r="B13" s="10"/>
      <c r="C13" s="10"/>
      <c r="D13" s="10"/>
    </row>
    <row r="14" spans="1:4" x14ac:dyDescent="0.25">
      <c r="A14" t="s">
        <v>69</v>
      </c>
      <c r="B14" s="10"/>
      <c r="C14" s="10"/>
      <c r="D14" s="10"/>
    </row>
    <row r="15" spans="1:4" x14ac:dyDescent="0.25">
      <c r="A15" s="3" t="s">
        <v>33</v>
      </c>
      <c r="B15" s="11" t="s">
        <v>70</v>
      </c>
      <c r="C15" s="11" t="s">
        <v>71</v>
      </c>
      <c r="D15" s="11" t="s">
        <v>72</v>
      </c>
    </row>
    <row r="16" spans="1:4" x14ac:dyDescent="0.25">
      <c r="A16" t="str">
        <f>'Season Budget'!A4</f>
        <v>Tournament team meals</v>
      </c>
      <c r="B16" s="6">
        <f>'Season Budget'!D4</f>
        <v>500</v>
      </c>
      <c r="C16" s="6">
        <f>'Season Budget'!E4</f>
        <v>0</v>
      </c>
      <c r="D16" s="6">
        <f>'Season Budget'!F4</f>
        <v>500</v>
      </c>
    </row>
    <row r="17" spans="1:4" x14ac:dyDescent="0.25">
      <c r="A17" t="str">
        <f>'Season Budget'!A5</f>
        <v>Scrimmage referees</v>
      </c>
      <c r="B17" s="6">
        <f>'Season Budget'!D5</f>
        <v>2000</v>
      </c>
      <c r="C17" s="6">
        <f>'Season Budget'!E5</f>
        <v>0</v>
      </c>
      <c r="D17" s="6">
        <f>'Season Budget'!F5</f>
        <v>2000</v>
      </c>
    </row>
    <row r="18" spans="1:4" x14ac:dyDescent="0.25">
      <c r="A18" t="e">
        <f>'Season Budget'!#REF!</f>
        <v>#REF!</v>
      </c>
      <c r="B18" s="6" t="e">
        <f>'Season Budget'!#REF!</f>
        <v>#REF!</v>
      </c>
      <c r="C18" s="6" t="e">
        <f>'Season Budget'!#REF!</f>
        <v>#REF!</v>
      </c>
      <c r="D18" s="6" t="e">
        <f>'Season Budget'!#REF!</f>
        <v>#REF!</v>
      </c>
    </row>
    <row r="19" spans="1:4" x14ac:dyDescent="0.25">
      <c r="A19" t="str">
        <f>'Season Budget'!A6</f>
        <v>Coaches / manager gifts</v>
      </c>
      <c r="B19" s="6">
        <f>'Season Budget'!D6</f>
        <v>300</v>
      </c>
      <c r="C19" s="6">
        <f>'Season Budget'!E6</f>
        <v>0</v>
      </c>
      <c r="D19" s="6">
        <f>'Season Budget'!F6</f>
        <v>300</v>
      </c>
    </row>
    <row r="20" spans="1:4" x14ac:dyDescent="0.25">
      <c r="A20" t="e">
        <f>'Season Budget'!#REF!</f>
        <v>#REF!</v>
      </c>
      <c r="B20" s="6" t="e">
        <f>'Season Budget'!#REF!</f>
        <v>#REF!</v>
      </c>
      <c r="C20" s="6" t="e">
        <f>'Season Budget'!#REF!</f>
        <v>#REF!</v>
      </c>
      <c r="D20" s="6" t="e">
        <f>'Season Budget'!#REF!</f>
        <v>#REF!</v>
      </c>
    </row>
    <row r="21" spans="1:4" x14ac:dyDescent="0.25">
      <c r="A21" t="str">
        <f>'Season Budget'!A7</f>
        <v>Team snacks / drinks</v>
      </c>
      <c r="B21" s="6">
        <f>'Season Budget'!D7</f>
        <v>200</v>
      </c>
      <c r="C21" s="6">
        <f>'Season Budget'!E7</f>
        <v>0</v>
      </c>
      <c r="D21" s="6">
        <f>'Season Budget'!F7</f>
        <v>200</v>
      </c>
    </row>
    <row r="22" spans="1:4" x14ac:dyDescent="0.25">
      <c r="A22" t="str">
        <f>'Season Budget'!A8</f>
        <v>Miscellaneous</v>
      </c>
      <c r="B22" s="6">
        <f>'Season Budget'!D8</f>
        <v>150</v>
      </c>
      <c r="C22" s="6">
        <f>'Season Budget'!E8</f>
        <v>0</v>
      </c>
      <c r="D22" s="6">
        <f>'Season Budget'!F8</f>
        <v>150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Season Budget</vt:lpstr>
      <vt:lpstr>Transactions</vt:lpstr>
      <vt:lpstr>Player Contributions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Alyssa Stambaugh</cp:lastModifiedBy>
  <dcterms:created xsi:type="dcterms:W3CDTF">2026-10-11T23:06:36Z</dcterms:created>
  <dcterms:modified xsi:type="dcterms:W3CDTF">2026-10-11T23:15:42Z</dcterms:modified>
</cp:coreProperties>
</file>